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n\Documents\Clientes_Julian_Vida\Posts_Blog\"/>
    </mc:Choice>
  </mc:AlternateContent>
  <bookViews>
    <workbookView xWindow="240" yWindow="105" windowWidth="14805" windowHeight="8010"/>
  </bookViews>
  <sheets>
    <sheet name="Graficas" sheetId="11" r:id="rId1"/>
    <sheet name="ListaPalabras" sheetId="12" r:id="rId2"/>
    <sheet name="Impresiones" sheetId="9" r:id="rId3"/>
    <sheet name="Clics" sheetId="7" r:id="rId4"/>
    <sheet name="Posiciones" sheetId="10" r:id="rId5"/>
    <sheet name="Ene" sheetId="1" r:id="rId6"/>
    <sheet name="Feb" sheetId="2" r:id="rId7"/>
    <sheet name="Mar" sheetId="3" r:id="rId8"/>
    <sheet name="Abr" sheetId="4" r:id="rId9"/>
    <sheet name="May" sheetId="5" r:id="rId10"/>
    <sheet name="Jun" sheetId="6" r:id="rId11"/>
  </sheets>
  <calcPr calcId="152511"/>
</workbook>
</file>

<file path=xl/calcChain.xml><?xml version="1.0" encoding="utf-8"?>
<calcChain xmlns="http://schemas.openxmlformats.org/spreadsheetml/2006/main">
  <c r="G2" i="10" l="1"/>
  <c r="F2" i="10"/>
  <c r="E2" i="10"/>
  <c r="D2" i="10"/>
  <c r="C2" i="10"/>
  <c r="B2" i="10"/>
  <c r="B11" i="10"/>
  <c r="B3" i="10"/>
  <c r="C3" i="10"/>
  <c r="D3" i="10"/>
  <c r="E3" i="10"/>
  <c r="F3" i="10"/>
  <c r="G3" i="10"/>
  <c r="B4" i="10"/>
  <c r="C4" i="10"/>
  <c r="D4" i="10"/>
  <c r="E4" i="10"/>
  <c r="F4" i="10"/>
  <c r="G4" i="10"/>
  <c r="B5" i="10"/>
  <c r="C5" i="10"/>
  <c r="D5" i="10"/>
  <c r="E5" i="10"/>
  <c r="F5" i="10"/>
  <c r="G5" i="10"/>
  <c r="B6" i="10"/>
  <c r="C6" i="10"/>
  <c r="D6" i="10"/>
  <c r="E6" i="10"/>
  <c r="F6" i="10"/>
  <c r="G6" i="10"/>
  <c r="B7" i="10"/>
  <c r="C7" i="10"/>
  <c r="D7" i="10"/>
  <c r="E7" i="10"/>
  <c r="F7" i="10"/>
  <c r="G7" i="10"/>
  <c r="B8" i="10"/>
  <c r="C8" i="10"/>
  <c r="D8" i="10"/>
  <c r="E8" i="10"/>
  <c r="F8" i="10"/>
  <c r="G8" i="10"/>
  <c r="B9" i="10"/>
  <c r="C9" i="10"/>
  <c r="D9" i="10"/>
  <c r="E9" i="10"/>
  <c r="F9" i="10"/>
  <c r="G9" i="10"/>
  <c r="B10" i="10"/>
  <c r="C10" i="10"/>
  <c r="D10" i="10"/>
  <c r="E10" i="10"/>
  <c r="F10" i="10"/>
  <c r="G10" i="10"/>
  <c r="C11" i="10"/>
  <c r="D11" i="10"/>
  <c r="E11" i="10"/>
  <c r="F11" i="10"/>
  <c r="G11" i="10"/>
  <c r="H11" i="10"/>
  <c r="B3" i="7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B6" i="7"/>
  <c r="C6" i="7"/>
  <c r="D6" i="7"/>
  <c r="E6" i="7"/>
  <c r="F6" i="7"/>
  <c r="G6" i="7"/>
  <c r="B7" i="7"/>
  <c r="C7" i="7"/>
  <c r="D7" i="7"/>
  <c r="E7" i="7"/>
  <c r="F7" i="7"/>
  <c r="G7" i="7"/>
  <c r="B8" i="7"/>
  <c r="C8" i="7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F10" i="7"/>
  <c r="G10" i="7"/>
  <c r="B11" i="7"/>
  <c r="C11" i="7"/>
  <c r="D11" i="7"/>
  <c r="E11" i="7"/>
  <c r="F11" i="7"/>
  <c r="G11" i="7"/>
  <c r="G2" i="7"/>
  <c r="F2" i="7"/>
  <c r="E2" i="7"/>
  <c r="D2" i="7"/>
  <c r="C2" i="7"/>
  <c r="B2" i="7"/>
  <c r="H11" i="7"/>
  <c r="B11" i="9"/>
  <c r="C11" i="9"/>
  <c r="D11" i="9"/>
  <c r="E11" i="9"/>
  <c r="F11" i="9"/>
  <c r="G11" i="9"/>
  <c r="H11" i="9"/>
  <c r="F11" i="6"/>
  <c r="D11" i="6"/>
  <c r="F11" i="5"/>
  <c r="D11" i="5"/>
  <c r="F11" i="4"/>
  <c r="D11" i="4"/>
  <c r="D11" i="3"/>
  <c r="F11" i="3"/>
  <c r="F11" i="1"/>
  <c r="B3" i="9"/>
  <c r="C3" i="9"/>
  <c r="D3" i="9"/>
  <c r="E3" i="9"/>
  <c r="F3" i="9"/>
  <c r="G3" i="9"/>
  <c r="I4" i="11" s="1"/>
  <c r="B4" i="9"/>
  <c r="C4" i="9"/>
  <c r="D4" i="9"/>
  <c r="E4" i="9"/>
  <c r="F4" i="9"/>
  <c r="G4" i="9"/>
  <c r="B5" i="9"/>
  <c r="C5" i="9"/>
  <c r="D5" i="9"/>
  <c r="E5" i="9"/>
  <c r="F5" i="9"/>
  <c r="G5" i="9"/>
  <c r="B6" i="9"/>
  <c r="C6" i="9"/>
  <c r="D6" i="9"/>
  <c r="E6" i="9"/>
  <c r="F6" i="9"/>
  <c r="G6" i="9"/>
  <c r="B7" i="9"/>
  <c r="C7" i="9"/>
  <c r="D7" i="9"/>
  <c r="E7" i="9"/>
  <c r="F7" i="9"/>
  <c r="G7" i="9"/>
  <c r="B8" i="9"/>
  <c r="C8" i="9"/>
  <c r="D8" i="9"/>
  <c r="E8" i="9"/>
  <c r="F8" i="9"/>
  <c r="G8" i="9"/>
  <c r="B9" i="9"/>
  <c r="C9" i="9"/>
  <c r="D9" i="9"/>
  <c r="E9" i="9"/>
  <c r="F9" i="9"/>
  <c r="G9" i="9"/>
  <c r="B10" i="9"/>
  <c r="C10" i="9"/>
  <c r="D10" i="9"/>
  <c r="E10" i="9"/>
  <c r="F10" i="9"/>
  <c r="G10" i="9"/>
  <c r="G2" i="9"/>
  <c r="F2" i="9"/>
  <c r="E2" i="9"/>
  <c r="D2" i="9"/>
  <c r="C2" i="9"/>
  <c r="E4" i="11" s="1"/>
  <c r="B2" i="9"/>
  <c r="D4" i="11" s="1"/>
  <c r="H4" i="11" l="1"/>
  <c r="F4" i="11"/>
  <c r="G4" i="11"/>
  <c r="D6" i="11"/>
  <c r="H10" i="10"/>
  <c r="H9" i="10"/>
  <c r="H8" i="10"/>
  <c r="H7" i="10"/>
  <c r="H6" i="10"/>
  <c r="H5" i="10"/>
  <c r="H4" i="10"/>
  <c r="H3" i="10"/>
  <c r="H2" i="10"/>
  <c r="H5" i="11"/>
  <c r="H7" i="11" s="1"/>
  <c r="E5" i="11"/>
  <c r="E7" i="11" s="1"/>
  <c r="D5" i="11"/>
  <c r="D7" i="11" s="1"/>
  <c r="H10" i="7"/>
  <c r="H9" i="7"/>
  <c r="H8" i="7"/>
  <c r="H7" i="7"/>
  <c r="H6" i="7"/>
  <c r="H5" i="7"/>
  <c r="H4" i="7"/>
  <c r="H3" i="7"/>
  <c r="H2" i="7"/>
  <c r="H10" i="9"/>
  <c r="H9" i="9"/>
  <c r="H8" i="9"/>
  <c r="H7" i="9"/>
  <c r="H6" i="9"/>
  <c r="H5" i="9"/>
  <c r="H4" i="9"/>
  <c r="H3" i="9"/>
  <c r="H2" i="9"/>
  <c r="F10" i="6"/>
  <c r="D10" i="6"/>
  <c r="F9" i="6"/>
  <c r="D9" i="6"/>
  <c r="F8" i="6"/>
  <c r="D8" i="6"/>
  <c r="F7" i="6"/>
  <c r="D7" i="6"/>
  <c r="F6" i="6"/>
  <c r="D6" i="6"/>
  <c r="F5" i="6"/>
  <c r="D5" i="6"/>
  <c r="F4" i="6"/>
  <c r="D4" i="6"/>
  <c r="F3" i="6"/>
  <c r="D3" i="6"/>
  <c r="F2" i="6"/>
  <c r="D2" i="6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F2" i="5"/>
  <c r="D2" i="5"/>
  <c r="F10" i="4"/>
  <c r="D10" i="4"/>
  <c r="F9" i="4"/>
  <c r="D9" i="4"/>
  <c r="F8" i="4"/>
  <c r="D8" i="4"/>
  <c r="F7" i="4"/>
  <c r="D7" i="4"/>
  <c r="F6" i="4"/>
  <c r="D6" i="4"/>
  <c r="F5" i="4"/>
  <c r="D5" i="4"/>
  <c r="F4" i="4"/>
  <c r="D4" i="4"/>
  <c r="F3" i="4"/>
  <c r="D3" i="4"/>
  <c r="F2" i="4"/>
  <c r="D2" i="4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F2" i="2"/>
  <c r="D2" i="2"/>
  <c r="F3" i="1"/>
  <c r="F4" i="1"/>
  <c r="F5" i="1"/>
  <c r="F6" i="1"/>
  <c r="F7" i="1"/>
  <c r="F8" i="1"/>
  <c r="F9" i="1"/>
  <c r="F10" i="1"/>
  <c r="F2" i="1"/>
  <c r="D3" i="1"/>
  <c r="D4" i="1"/>
  <c r="D5" i="1"/>
  <c r="D6" i="1"/>
  <c r="D7" i="1"/>
  <c r="D8" i="1"/>
  <c r="D9" i="1"/>
  <c r="D10" i="1"/>
  <c r="D2" i="1"/>
  <c r="I5" i="11" l="1"/>
  <c r="I7" i="11" s="1"/>
  <c r="G6" i="11"/>
  <c r="F5" i="11"/>
  <c r="F7" i="11" s="1"/>
  <c r="H6" i="11"/>
  <c r="I6" i="11"/>
  <c r="F6" i="11"/>
  <c r="E6" i="11"/>
  <c r="G5" i="11"/>
  <c r="G7" i="11" s="1"/>
</calcChain>
</file>

<file path=xl/sharedStrings.xml><?xml version="1.0" encoding="utf-8"?>
<sst xmlns="http://schemas.openxmlformats.org/spreadsheetml/2006/main" count="172" uniqueCount="30">
  <si>
    <t>Consulta</t>
  </si>
  <si>
    <t>Impresiones</t>
  </si>
  <si>
    <t>Clicks</t>
  </si>
  <si>
    <t>CTR</t>
  </si>
  <si>
    <t>Posición media</t>
  </si>
  <si>
    <t>¿Marca?</t>
  </si>
  <si>
    <t>abrigo</t>
  </si>
  <si>
    <t>coche</t>
  </si>
  <si>
    <t>vendetodo</t>
  </si>
  <si>
    <t>vende todo</t>
  </si>
  <si>
    <t>todovende</t>
  </si>
  <si>
    <t>botas</t>
  </si>
  <si>
    <t>cilantro</t>
  </si>
  <si>
    <t>cajas</t>
  </si>
  <si>
    <t>barcos</t>
  </si>
  <si>
    <t>Ene</t>
  </si>
  <si>
    <t>Feb</t>
  </si>
  <si>
    <t>Mar</t>
  </si>
  <si>
    <t>Abr</t>
  </si>
  <si>
    <t>May</t>
  </si>
  <si>
    <t>Jun</t>
  </si>
  <si>
    <t>Elige palabra</t>
  </si>
  <si>
    <t>Clics</t>
  </si>
  <si>
    <t>Posición</t>
  </si>
  <si>
    <t>vende toto</t>
  </si>
  <si>
    <t>bende todo</t>
  </si>
  <si>
    <t>ventiladores</t>
  </si>
  <si>
    <t>sandalias</t>
  </si>
  <si>
    <t>Producto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</si>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</sst>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Graficas!$C$4</c:f>
              <c:strCache>
                <c:ptCount val="1"/>
                <c:pt idx="0">
                  <c:v>Impresiones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Graficas!$D$3:$I$3</c:f>
              <c:strCache>
                <c:ptCount val="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Graficas!$D$4:$I$4</c:f>
              <c:numCache>
                <c:formatCode>General</c:formatCode>
                <c:ptCount val="6"/>
                <c:pt idx="0">
                  <c:v>9800</c:v>
                </c:pt>
                <c:pt idx="1">
                  <c:v>6400</c:v>
                </c:pt>
                <c:pt idx="2">
                  <c:v>2100</c:v>
                </c:pt>
                <c:pt idx="3">
                  <c:v>140</c:v>
                </c:pt>
                <c:pt idx="4">
                  <c:v>110</c:v>
                </c:pt>
                <c:pt idx="5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952808"/>
        <c:axId val="234953592"/>
      </c:lineChart>
      <c:catAx>
        <c:axId val="23495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34953592"/>
        <c:crosses val="autoZero"/>
        <c:auto val="1"/>
        <c:lblAlgn val="ctr"/>
        <c:lblOffset val="100"/>
        <c:noMultiLvlLbl val="0"/>
      </c:catAx>
      <c:valAx>
        <c:axId val="23495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3495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Graficas!$C$5</c:f>
              <c:strCache>
                <c:ptCount val="1"/>
                <c:pt idx="0">
                  <c:v>Clics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Graficas!$D$3:$I$3</c:f>
              <c:strCache>
                <c:ptCount val="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Graficas!$D$5:$I$5</c:f>
              <c:numCache>
                <c:formatCode>General</c:formatCode>
                <c:ptCount val="6"/>
                <c:pt idx="0">
                  <c:v>435</c:v>
                </c:pt>
                <c:pt idx="1">
                  <c:v>432</c:v>
                </c:pt>
                <c:pt idx="2">
                  <c:v>123</c:v>
                </c:pt>
                <c:pt idx="3">
                  <c:v>9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952416"/>
        <c:axId val="234952024"/>
      </c:lineChart>
      <c:catAx>
        <c:axId val="2349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34952024"/>
        <c:crosses val="autoZero"/>
        <c:auto val="1"/>
        <c:lblAlgn val="ctr"/>
        <c:lblOffset val="100"/>
        <c:noMultiLvlLbl val="0"/>
      </c:catAx>
      <c:valAx>
        <c:axId val="2349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349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Graficas!$C$6</c:f>
              <c:strCache>
                <c:ptCount val="1"/>
                <c:pt idx="0">
                  <c:v>Posición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Graficas!$D$3:$I$3</c:f>
              <c:strCache>
                <c:ptCount val="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Graficas!$D$6:$I$6</c:f>
              <c:numCache>
                <c:formatCode>General</c:formatCode>
                <c:ptCount val="6"/>
                <c:pt idx="0">
                  <c:v>3.2</c:v>
                </c:pt>
                <c:pt idx="1">
                  <c:v>3.6</c:v>
                </c:pt>
                <c:pt idx="2">
                  <c:v>4.0999999999999996</c:v>
                </c:pt>
                <c:pt idx="3">
                  <c:v>3.8</c:v>
                </c:pt>
                <c:pt idx="4">
                  <c:v>3.6</c:v>
                </c:pt>
                <c:pt idx="5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954768"/>
        <c:axId val="273542776"/>
      </c:lineChart>
      <c:catAx>
        <c:axId val="2349547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73542776"/>
        <c:crosses val="autoZero"/>
        <c:auto val="1"/>
        <c:lblAlgn val="ctr"/>
        <c:lblOffset val="100"/>
        <c:noMultiLvlLbl val="0"/>
      </c:catAx>
      <c:valAx>
        <c:axId val="273542776"/>
        <c:scaling>
          <c:orientation val="maxMin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3495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Graficas!$C$7</c:f>
              <c:strCache>
                <c:ptCount val="1"/>
                <c:pt idx="0">
                  <c:v>CTR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Graficas!$D$3:$I$3</c:f>
              <c:strCache>
                <c:ptCount val="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Graficas!$D$7:$I$7</c:f>
              <c:numCache>
                <c:formatCode>0.0%</c:formatCode>
                <c:ptCount val="6"/>
                <c:pt idx="0">
                  <c:v>4.4387755102040814E-2</c:v>
                </c:pt>
                <c:pt idx="1">
                  <c:v>6.7500000000000004E-2</c:v>
                </c:pt>
                <c:pt idx="2">
                  <c:v>5.8571428571428573E-2</c:v>
                </c:pt>
                <c:pt idx="3">
                  <c:v>6.4285714285714279E-2</c:v>
                </c:pt>
                <c:pt idx="4">
                  <c:v>0.1</c:v>
                </c:pt>
                <c:pt idx="5">
                  <c:v>6.6666666666666666E-2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545520"/>
        <c:axId val="273547088"/>
      </c:lineChart>
      <c:catAx>
        <c:axId val="27354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73547088"/>
        <c:crosses val="autoZero"/>
        <c:auto val="1"/>
        <c:lblAlgn val="ctr"/>
        <c:lblOffset val="100"/>
        <c:noMultiLvlLbl val="0"/>
      </c:catAx>
      <c:valAx>
        <c:axId val="2735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7354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138112</xdr:rowOff>
    </xdr:from>
    <xdr:to>
      <xdr:col>4</xdr:col>
      <xdr:colOff>361950</xdr:colOff>
      <xdr:row>22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7</xdr:row>
      <xdr:rowOff>142875</xdr:rowOff>
    </xdr:from>
    <xdr:to>
      <xdr:col>10</xdr:col>
      <xdr:colOff>752475</xdr:colOff>
      <xdr:row>22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314325</xdr:colOff>
      <xdr:row>7</xdr:row>
      <xdr:rowOff>152400</xdr:rowOff>
    </xdr:from>
    <xdr:to>
      <xdr:col>17</xdr:col>
      <xdr:colOff>314325</xdr:colOff>
      <xdr:row>22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180975</xdr:rowOff>
    </xdr:from>
    <xdr:to>
      <xdr:col>4</xdr:col>
      <xdr:colOff>361950</xdr:colOff>
      <xdr:row>37</xdr:row>
      <xdr:rowOff>66675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1343212</xdr:colOff>
      <xdr:row>2</xdr:row>
      <xdr:rowOff>162030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343212" cy="752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tabSelected="1" workbookViewId="0">
      <selection activeCell="G26" sqref="G26"/>
    </sheetView>
  </sheetViews>
  <sheetFormatPr baseColWidth="10" defaultRowHeight="15" x14ac:dyDescent="0.25"/>
  <cols>
    <col min="1" max="1" width="25.140625" customWidth="1"/>
    <col min="2" max="2" width="23.42578125" customWidth="1"/>
    <col min="3" max="3" width="16.85546875" customWidth="1"/>
  </cols>
  <sheetData>
    <row r="1" spans="2:9" s="14" customFormat="1" ht="31.5" customHeight="1" thickBot="1" x14ac:dyDescent="0.3">
      <c r="B1" s="12" t="s">
        <v>21</v>
      </c>
      <c r="C1" s="13" t="s">
        <v>6</v>
      </c>
    </row>
    <row r="3" spans="2:9" x14ac:dyDescent="0.25">
      <c r="C3" s="8"/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</row>
    <row r="4" spans="2:9" x14ac:dyDescent="0.25">
      <c r="C4" s="8" t="s">
        <v>1</v>
      </c>
      <c r="D4" s="10">
        <f>IFERROR(VLOOKUP($C$1,Impresiones!$A$2:$G$999,COLUMN(D4)-2,0),0)</f>
        <v>9800</v>
      </c>
      <c r="E4" s="10">
        <f>IFERROR(VLOOKUP($C$1,Impresiones!$A$2:$G$999,COLUMN(E4)-2,0),0)</f>
        <v>6400</v>
      </c>
      <c r="F4" s="10">
        <f>IFERROR(VLOOKUP($C$1,Impresiones!$A$2:$G$999,COLUMN(F4)-2,0),0)</f>
        <v>2100</v>
      </c>
      <c r="G4" s="10">
        <f>IFERROR(VLOOKUP($C$1,Impresiones!$A$2:$G$999,COLUMN(G4)-2,0),0)</f>
        <v>140</v>
      </c>
      <c r="H4" s="10">
        <f>IFERROR(VLOOKUP($C$1,Impresiones!$A$2:$G$999,COLUMN(H4)-2,0),0)</f>
        <v>110</v>
      </c>
      <c r="I4" s="10">
        <f>IFERROR(VLOOKUP($C$1,Impresiones!$A$2:$G$999,COLUMN(I4)-2,0),0)</f>
        <v>120</v>
      </c>
    </row>
    <row r="5" spans="2:9" x14ac:dyDescent="0.25">
      <c r="C5" s="8" t="s">
        <v>22</v>
      </c>
      <c r="D5" s="10">
        <f>IFERROR(VLOOKUP($C$1,Clics!$A$2:$G$999,COLUMN(D5)-2,0),0)</f>
        <v>435</v>
      </c>
      <c r="E5" s="10">
        <f>IFERROR(VLOOKUP($C$1,Clics!$A$2:$G$999,COLUMN(E5)-2,0),0)</f>
        <v>432</v>
      </c>
      <c r="F5" s="10">
        <f>IFERROR(VLOOKUP($C$1,Clics!$A$2:$G$999,COLUMN(F5)-2,0),0)</f>
        <v>123</v>
      </c>
      <c r="G5" s="10">
        <f>IFERROR(VLOOKUP($C$1,Clics!$A$2:$G$999,COLUMN(G5)-2,0),0)</f>
        <v>9</v>
      </c>
      <c r="H5" s="10">
        <f>IFERROR(VLOOKUP($C$1,Clics!$A$2:$G$999,COLUMN(H5)-2,0),0)</f>
        <v>11</v>
      </c>
      <c r="I5" s="10">
        <f>IFERROR(VLOOKUP($C$1,Clics!$A$2:$G$999,COLUMN(I5)-2,0),0)</f>
        <v>8</v>
      </c>
    </row>
    <row r="6" spans="2:9" x14ac:dyDescent="0.25">
      <c r="C6" s="8" t="s">
        <v>23</v>
      </c>
      <c r="D6" s="10">
        <f>IFERROR(VLOOKUP($C$1,Posiciones!$A$2:$G$999,COLUMN(D6)-2,0),0)</f>
        <v>3.2</v>
      </c>
      <c r="E6" s="10">
        <f>IFERROR(VLOOKUP($C$1,Posiciones!$A$2:$G$999,COLUMN(E6)-2,0),0)</f>
        <v>3.6</v>
      </c>
      <c r="F6" s="10">
        <f>IFERROR(VLOOKUP($C$1,Posiciones!$A$2:$G$999,COLUMN(F6)-2,0),0)</f>
        <v>4.0999999999999996</v>
      </c>
      <c r="G6" s="10">
        <f>IFERROR(VLOOKUP($C$1,Posiciones!$A$2:$G$999,COLUMN(G6)-2,0),0)</f>
        <v>3.8</v>
      </c>
      <c r="H6" s="10">
        <f>IFERROR(VLOOKUP($C$1,Posiciones!$A$2:$G$999,COLUMN(H6)-2,0),0)</f>
        <v>3.6</v>
      </c>
      <c r="I6" s="10">
        <f>IFERROR(VLOOKUP($C$1,Posiciones!$A$2:$G$999,COLUMN(I6)-2,0),0)</f>
        <v>3.3</v>
      </c>
    </row>
    <row r="7" spans="2:9" x14ac:dyDescent="0.25">
      <c r="C7" s="8" t="s">
        <v>3</v>
      </c>
      <c r="D7" s="11">
        <f>IFERROR(D5/D4,0)</f>
        <v>4.4387755102040814E-2</v>
      </c>
      <c r="E7" s="11">
        <f t="shared" ref="E7:I7" si="0">IFERROR(E5/E4,0)</f>
        <v>6.7500000000000004E-2</v>
      </c>
      <c r="F7" s="11">
        <f t="shared" si="0"/>
        <v>5.8571428571428573E-2</v>
      </c>
      <c r="G7" s="11">
        <f t="shared" si="0"/>
        <v>6.4285714285714279E-2</v>
      </c>
      <c r="H7" s="11">
        <f t="shared" si="0"/>
        <v>0.1</v>
      </c>
      <c r="I7" s="11">
        <f t="shared" si="0"/>
        <v>6.6666666666666666E-2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ListaPalabras!$A$2:$A$6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11"/>
  <sheetViews>
    <sheetView workbookViewId="0">
      <selection activeCell="A11" sqref="A11:F11"/>
    </sheetView>
  </sheetViews>
  <sheetFormatPr baseColWidth="10" defaultColWidth="9.140625" defaultRowHeight="15" x14ac:dyDescent="0.25"/>
  <cols>
    <col min="1" max="1" width="17" customWidth="1"/>
    <col min="2" max="2" width="13.7109375" customWidth="1"/>
    <col min="5" max="5" width="15.140625" customWidth="1"/>
  </cols>
  <sheetData>
    <row r="1" spans="1: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2">
        <v>110</v>
      </c>
      <c r="C2" s="2">
        <v>11</v>
      </c>
      <c r="D2" s="3">
        <f>C2/B2</f>
        <v>0.1</v>
      </c>
      <c r="E2" s="4">
        <v>3.6</v>
      </c>
      <c r="F2" s="4">
        <f>IFERROR(SEARCH("vende",A2),0)+IFERROR(SEARCH("todo",A2),0)</f>
        <v>0</v>
      </c>
    </row>
    <row r="3" spans="1:6" x14ac:dyDescent="0.25">
      <c r="A3" s="1" t="s">
        <v>7</v>
      </c>
      <c r="B3" s="2">
        <v>4887</v>
      </c>
      <c r="C3" s="2">
        <v>356</v>
      </c>
      <c r="D3" s="3">
        <f t="shared" ref="D3:D11" si="0">C3/B3</f>
        <v>7.2846326989973398E-2</v>
      </c>
      <c r="E3" s="4">
        <v>2.1</v>
      </c>
      <c r="F3" s="4">
        <f t="shared" ref="F3:F11" si="1">IFERROR(SEARCH("vende",A3),0)+IFERROR(SEARCH("todo",A3),0)</f>
        <v>0</v>
      </c>
    </row>
    <row r="4" spans="1:6" x14ac:dyDescent="0.25">
      <c r="A4" s="1" t="s">
        <v>8</v>
      </c>
      <c r="B4" s="2">
        <v>4500</v>
      </c>
      <c r="C4" s="2">
        <v>300</v>
      </c>
      <c r="D4" s="3">
        <f t="shared" si="0"/>
        <v>6.6666666666666666E-2</v>
      </c>
      <c r="E4" s="4">
        <v>3.1</v>
      </c>
      <c r="F4" s="4">
        <f t="shared" si="1"/>
        <v>7</v>
      </c>
    </row>
    <row r="5" spans="1:6" x14ac:dyDescent="0.25">
      <c r="A5" s="1" t="s">
        <v>9</v>
      </c>
      <c r="B5" s="2">
        <v>4500</v>
      </c>
      <c r="C5" s="2">
        <v>300</v>
      </c>
      <c r="D5" s="3">
        <f t="shared" si="0"/>
        <v>6.6666666666666666E-2</v>
      </c>
      <c r="E5" s="4">
        <v>4.0999999999999996</v>
      </c>
      <c r="F5" s="4">
        <f t="shared" si="1"/>
        <v>8</v>
      </c>
    </row>
    <row r="6" spans="1:6" x14ac:dyDescent="0.25">
      <c r="A6" s="1" t="s">
        <v>10</v>
      </c>
      <c r="B6" s="2">
        <v>4500</v>
      </c>
      <c r="C6" s="2">
        <v>300</v>
      </c>
      <c r="D6" s="3">
        <f t="shared" si="0"/>
        <v>6.6666666666666666E-2</v>
      </c>
      <c r="E6" s="4">
        <v>5.0999999999999996</v>
      </c>
      <c r="F6" s="4">
        <f t="shared" si="1"/>
        <v>6</v>
      </c>
    </row>
    <row r="7" spans="1:6" x14ac:dyDescent="0.25">
      <c r="A7" s="1" t="s">
        <v>11</v>
      </c>
      <c r="B7" s="2">
        <v>4500</v>
      </c>
      <c r="C7" s="2">
        <v>300</v>
      </c>
      <c r="D7" s="3">
        <f t="shared" si="0"/>
        <v>6.6666666666666666E-2</v>
      </c>
      <c r="E7" s="4">
        <v>6.1</v>
      </c>
      <c r="F7" s="4">
        <f t="shared" si="1"/>
        <v>0</v>
      </c>
    </row>
    <row r="8" spans="1:6" x14ac:dyDescent="0.25">
      <c r="A8" s="1" t="s">
        <v>12</v>
      </c>
      <c r="B8" s="2">
        <v>4500</v>
      </c>
      <c r="C8" s="2">
        <v>300</v>
      </c>
      <c r="D8" s="3">
        <f t="shared" si="0"/>
        <v>6.6666666666666666E-2</v>
      </c>
      <c r="E8" s="4">
        <v>7.1</v>
      </c>
      <c r="F8" s="4">
        <f t="shared" si="1"/>
        <v>0</v>
      </c>
    </row>
    <row r="9" spans="1:6" x14ac:dyDescent="0.25">
      <c r="A9" s="1" t="s">
        <v>13</v>
      </c>
      <c r="B9" s="2">
        <v>4500</v>
      </c>
      <c r="C9" s="2">
        <v>300</v>
      </c>
      <c r="D9" s="3">
        <f t="shared" si="0"/>
        <v>6.6666666666666666E-2</v>
      </c>
      <c r="E9" s="4">
        <v>8.1</v>
      </c>
      <c r="F9" s="4">
        <f t="shared" si="1"/>
        <v>0</v>
      </c>
    </row>
    <row r="10" spans="1:6" x14ac:dyDescent="0.25">
      <c r="A10" s="1" t="s">
        <v>14</v>
      </c>
      <c r="B10" s="2">
        <v>4500</v>
      </c>
      <c r="C10" s="2">
        <v>300</v>
      </c>
      <c r="D10" s="3">
        <f t="shared" si="0"/>
        <v>6.6666666666666666E-2</v>
      </c>
      <c r="E10" s="4">
        <v>9.1</v>
      </c>
      <c r="F10" s="4">
        <f t="shared" si="1"/>
        <v>0</v>
      </c>
    </row>
    <row r="11" spans="1:6" x14ac:dyDescent="0.25">
      <c r="A11" s="1" t="s">
        <v>27</v>
      </c>
      <c r="B11" s="2">
        <v>3321</v>
      </c>
      <c r="C11" s="2">
        <v>432</v>
      </c>
      <c r="D11" s="3">
        <f t="shared" si="0"/>
        <v>0.13008130081300814</v>
      </c>
      <c r="E11" s="4">
        <v>4.0999999999999996</v>
      </c>
      <c r="F11" s="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1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17" customWidth="1"/>
    <col min="2" max="2" width="13.7109375" customWidth="1"/>
    <col min="5" max="5" width="15.140625" customWidth="1"/>
  </cols>
  <sheetData>
    <row r="1" spans="1: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2">
        <v>120</v>
      </c>
      <c r="C2" s="2">
        <v>8</v>
      </c>
      <c r="D2" s="3">
        <f>C2/B2</f>
        <v>6.6666666666666666E-2</v>
      </c>
      <c r="E2" s="4">
        <v>3.3</v>
      </c>
      <c r="F2" s="4">
        <f>IFERROR(SEARCH("vende",A2),0)+IFERROR(SEARCH("todo",A2),0)</f>
        <v>0</v>
      </c>
    </row>
    <row r="3" spans="1:6" x14ac:dyDescent="0.25">
      <c r="A3" s="1" t="s">
        <v>7</v>
      </c>
      <c r="B3" s="2">
        <v>4861</v>
      </c>
      <c r="C3" s="2">
        <v>325</v>
      </c>
      <c r="D3" s="3">
        <f t="shared" ref="D3:D11" si="0">C3/B3</f>
        <v>6.6858671055338409E-2</v>
      </c>
      <c r="E3" s="4">
        <v>2</v>
      </c>
      <c r="F3" s="4">
        <f t="shared" ref="F3:F11" si="1">IFERROR(SEARCH("vende",A3),0)+IFERROR(SEARCH("todo",A3),0)</f>
        <v>0</v>
      </c>
    </row>
    <row r="4" spans="1:6" x14ac:dyDescent="0.25">
      <c r="A4" s="1" t="s">
        <v>8</v>
      </c>
      <c r="B4" s="2">
        <v>4500</v>
      </c>
      <c r="C4" s="2">
        <v>300</v>
      </c>
      <c r="D4" s="3">
        <f t="shared" si="0"/>
        <v>6.6666666666666666E-2</v>
      </c>
      <c r="E4" s="4">
        <v>3.1</v>
      </c>
      <c r="F4" s="4">
        <f t="shared" si="1"/>
        <v>7</v>
      </c>
    </row>
    <row r="5" spans="1:6" x14ac:dyDescent="0.25">
      <c r="A5" s="1" t="s">
        <v>9</v>
      </c>
      <c r="B5" s="2">
        <v>4500</v>
      </c>
      <c r="C5" s="2">
        <v>300</v>
      </c>
      <c r="D5" s="3">
        <f t="shared" si="0"/>
        <v>6.6666666666666666E-2</v>
      </c>
      <c r="E5" s="4">
        <v>4.0999999999999996</v>
      </c>
      <c r="F5" s="4">
        <f t="shared" si="1"/>
        <v>8</v>
      </c>
    </row>
    <row r="6" spans="1:6" x14ac:dyDescent="0.25">
      <c r="A6" s="1" t="s">
        <v>10</v>
      </c>
      <c r="B6" s="2">
        <v>4500</v>
      </c>
      <c r="C6" s="2">
        <v>300</v>
      </c>
      <c r="D6" s="3">
        <f t="shared" si="0"/>
        <v>6.6666666666666666E-2</v>
      </c>
      <c r="E6" s="4">
        <v>5.0999999999999996</v>
      </c>
      <c r="F6" s="4">
        <f t="shared" si="1"/>
        <v>6</v>
      </c>
    </row>
    <row r="7" spans="1:6" x14ac:dyDescent="0.25">
      <c r="A7" s="1" t="s">
        <v>11</v>
      </c>
      <c r="B7" s="2">
        <v>4500</v>
      </c>
      <c r="C7" s="2">
        <v>300</v>
      </c>
      <c r="D7" s="3">
        <f t="shared" si="0"/>
        <v>6.6666666666666666E-2</v>
      </c>
      <c r="E7" s="4">
        <v>6.1</v>
      </c>
      <c r="F7" s="4">
        <f t="shared" si="1"/>
        <v>0</v>
      </c>
    </row>
    <row r="8" spans="1:6" x14ac:dyDescent="0.25">
      <c r="A8" s="1" t="s">
        <v>12</v>
      </c>
      <c r="B8" s="2">
        <v>4500</v>
      </c>
      <c r="C8" s="2">
        <v>300</v>
      </c>
      <c r="D8" s="3">
        <f t="shared" si="0"/>
        <v>6.6666666666666666E-2</v>
      </c>
      <c r="E8" s="4">
        <v>7.1</v>
      </c>
      <c r="F8" s="4">
        <f t="shared" si="1"/>
        <v>0</v>
      </c>
    </row>
    <row r="9" spans="1:6" x14ac:dyDescent="0.25">
      <c r="A9" s="1" t="s">
        <v>13</v>
      </c>
      <c r="B9" s="2">
        <v>4500</v>
      </c>
      <c r="C9" s="2">
        <v>300</v>
      </c>
      <c r="D9" s="3">
        <f t="shared" si="0"/>
        <v>6.6666666666666666E-2</v>
      </c>
      <c r="E9" s="4">
        <v>8.1</v>
      </c>
      <c r="F9" s="4">
        <f t="shared" si="1"/>
        <v>0</v>
      </c>
    </row>
    <row r="10" spans="1:6" x14ac:dyDescent="0.25">
      <c r="A10" s="1" t="s">
        <v>14</v>
      </c>
      <c r="B10" s="2">
        <v>4500</v>
      </c>
      <c r="C10" s="2">
        <v>300</v>
      </c>
      <c r="D10" s="3">
        <f t="shared" si="0"/>
        <v>6.6666666666666666E-2</v>
      </c>
      <c r="E10" s="4">
        <v>9.1</v>
      </c>
      <c r="F10" s="4">
        <f t="shared" si="1"/>
        <v>0</v>
      </c>
    </row>
    <row r="11" spans="1:6" x14ac:dyDescent="0.25">
      <c r="A11" s="1" t="s">
        <v>27</v>
      </c>
      <c r="B11" s="2">
        <v>6521</v>
      </c>
      <c r="C11" s="2">
        <v>543</v>
      </c>
      <c r="D11" s="3">
        <f t="shared" si="0"/>
        <v>8.326943720288299E-2</v>
      </c>
      <c r="E11" s="4">
        <v>4.2</v>
      </c>
      <c r="F11" s="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3" sqref="G3"/>
    </sheetView>
  </sheetViews>
  <sheetFormatPr baseColWidth="10" defaultRowHeight="15" x14ac:dyDescent="0.25"/>
  <cols>
    <col min="1" max="1" width="19.5703125" customWidth="1"/>
    <col min="2" max="2" width="15.85546875" customWidth="1"/>
  </cols>
  <sheetData>
    <row r="1" spans="1:2" x14ac:dyDescent="0.25">
      <c r="A1" s="5" t="s">
        <v>28</v>
      </c>
      <c r="B1" s="5" t="s">
        <v>29</v>
      </c>
    </row>
    <row r="2" spans="1:2" x14ac:dyDescent="0.25">
      <c r="A2" s="1" t="s">
        <v>6</v>
      </c>
      <c r="B2" s="1" t="s">
        <v>9</v>
      </c>
    </row>
    <row r="3" spans="1:2" x14ac:dyDescent="0.25">
      <c r="A3" s="1" t="s">
        <v>7</v>
      </c>
      <c r="B3" s="1" t="s">
        <v>8</v>
      </c>
    </row>
    <row r="4" spans="1:2" x14ac:dyDescent="0.25">
      <c r="A4" s="1" t="s">
        <v>27</v>
      </c>
      <c r="B4" s="1" t="s">
        <v>24</v>
      </c>
    </row>
    <row r="5" spans="1:2" x14ac:dyDescent="0.25">
      <c r="A5" s="1" t="s">
        <v>12</v>
      </c>
      <c r="B5" s="1" t="s">
        <v>25</v>
      </c>
    </row>
    <row r="6" spans="1:2" x14ac:dyDescent="0.25">
      <c r="A6" s="1" t="s">
        <v>13</v>
      </c>
      <c r="B6" s="1"/>
    </row>
    <row r="7" spans="1:2" x14ac:dyDescent="0.25">
      <c r="A7" s="1" t="s">
        <v>26</v>
      </c>
    </row>
    <row r="10" spans="1:2" x14ac:dyDescent="0.25">
      <c r="A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1"/>
  <sheetViews>
    <sheetView workbookViewId="0">
      <selection activeCell="D6" sqref="D6"/>
    </sheetView>
  </sheetViews>
  <sheetFormatPr baseColWidth="10" defaultRowHeight="15" x14ac:dyDescent="0.25"/>
  <cols>
    <col min="1" max="1" width="13.28515625" customWidth="1"/>
    <col min="7" max="7" width="9.5703125" customWidth="1"/>
  </cols>
  <sheetData>
    <row r="1" spans="1:8" x14ac:dyDescent="0.25">
      <c r="A1" s="5" t="s">
        <v>0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5</v>
      </c>
    </row>
    <row r="2" spans="1:8" x14ac:dyDescent="0.25">
      <c r="A2" s="1" t="s">
        <v>6</v>
      </c>
      <c r="B2" s="2">
        <f>IFERROR(VLOOKUP($A2,Ene!$A$2:$F$999,2,0),0)</f>
        <v>9800</v>
      </c>
      <c r="C2" s="2">
        <f>IFERROR(VLOOKUP($A2,Feb!$A$2:$F$999,2,0),0)</f>
        <v>6400</v>
      </c>
      <c r="D2" s="2">
        <f>IFERROR(VLOOKUP($A2,Mar!$A$2:$F$999,2,0),0)</f>
        <v>2100</v>
      </c>
      <c r="E2" s="2">
        <f>IFERROR(VLOOKUP($A2,Abr!$A$2:$F$999,2,0),0)</f>
        <v>140</v>
      </c>
      <c r="F2" s="2">
        <f>IFERROR(VLOOKUP($A2,May!$A$2:$F$999,2,0),0)</f>
        <v>110</v>
      </c>
      <c r="G2" s="2">
        <f>IFERROR(VLOOKUP($A2,Jun!$A$2:$F$999,2,0),0)</f>
        <v>120</v>
      </c>
      <c r="H2" s="4">
        <f>IFERROR(SEARCH("vende",$A2),0)+IFERROR(SEARCH("todo",$A2),0)</f>
        <v>0</v>
      </c>
    </row>
    <row r="3" spans="1:8" x14ac:dyDescent="0.25">
      <c r="A3" s="1" t="s">
        <v>7</v>
      </c>
      <c r="B3" s="2">
        <f>IFERROR(VLOOKUP($A3,Ene!$A$2:$F$999,2,0),0)</f>
        <v>4878</v>
      </c>
      <c r="C3" s="2">
        <f>IFERROR(VLOOKUP($A3,Feb!$A$2:$F$999,2,0),0)</f>
        <v>4784</v>
      </c>
      <c r="D3" s="2">
        <f>IFERROR(VLOOKUP($A3,Mar!$A$2:$F$999,2,0),0)</f>
        <v>4812</v>
      </c>
      <c r="E3" s="2">
        <f>IFERROR(VLOOKUP($A3,Abr!$A$2:$F$999,2,0),0)</f>
        <v>4809</v>
      </c>
      <c r="F3" s="2">
        <f>IFERROR(VLOOKUP($A3,May!$A$2:$F$999,2,0),0)</f>
        <v>4887</v>
      </c>
      <c r="G3" s="2">
        <f>IFERROR(VLOOKUP($A3,Jun!$A$2:$F$999,2,0),0)</f>
        <v>4861</v>
      </c>
      <c r="H3" s="4">
        <f t="shared" ref="H3:H11" si="0">IFERROR(SEARCH("vende",$A3),0)+IFERROR(SEARCH("todo",$A3),0)</f>
        <v>0</v>
      </c>
    </row>
    <row r="4" spans="1:8" x14ac:dyDescent="0.25">
      <c r="A4" s="1" t="s">
        <v>8</v>
      </c>
      <c r="B4" s="2">
        <f>IFERROR(VLOOKUP($A4,Ene!$A$2:$F$999,2,0),0)</f>
        <v>4500</v>
      </c>
      <c r="C4" s="2">
        <f>IFERROR(VLOOKUP($A4,Feb!$A$2:$F$999,2,0),0)</f>
        <v>4500</v>
      </c>
      <c r="D4" s="2">
        <f>IFERROR(VLOOKUP($A4,Mar!$A$2:$F$999,2,0),0)</f>
        <v>4500</v>
      </c>
      <c r="E4" s="2">
        <f>IFERROR(VLOOKUP($A4,Abr!$A$2:$F$999,2,0),0)</f>
        <v>4500</v>
      </c>
      <c r="F4" s="2">
        <f>IFERROR(VLOOKUP($A4,May!$A$2:$F$999,2,0),0)</f>
        <v>4500</v>
      </c>
      <c r="G4" s="2">
        <f>IFERROR(VLOOKUP($A4,Jun!$A$2:$F$999,2,0),0)</f>
        <v>4500</v>
      </c>
      <c r="H4" s="4">
        <f t="shared" si="0"/>
        <v>7</v>
      </c>
    </row>
    <row r="5" spans="1:8" x14ac:dyDescent="0.25">
      <c r="A5" s="1" t="s">
        <v>9</v>
      </c>
      <c r="B5" s="2">
        <f>IFERROR(VLOOKUP($A5,Ene!$A$2:$F$999,2,0),0)</f>
        <v>4500</v>
      </c>
      <c r="C5" s="2">
        <f>IFERROR(VLOOKUP($A5,Feb!$A$2:$F$999,2,0),0)</f>
        <v>4500</v>
      </c>
      <c r="D5" s="2">
        <f>IFERROR(VLOOKUP($A5,Mar!$A$2:$F$999,2,0),0)</f>
        <v>4500</v>
      </c>
      <c r="E5" s="2">
        <f>IFERROR(VLOOKUP($A5,Abr!$A$2:$F$999,2,0),0)</f>
        <v>4500</v>
      </c>
      <c r="F5" s="2">
        <f>IFERROR(VLOOKUP($A5,May!$A$2:$F$999,2,0),0)</f>
        <v>4500</v>
      </c>
      <c r="G5" s="2">
        <f>IFERROR(VLOOKUP($A5,Jun!$A$2:$F$999,2,0),0)</f>
        <v>4500</v>
      </c>
      <c r="H5" s="4">
        <f t="shared" si="0"/>
        <v>8</v>
      </c>
    </row>
    <row r="6" spans="1:8" x14ac:dyDescent="0.25">
      <c r="A6" s="1" t="s">
        <v>10</v>
      </c>
      <c r="B6" s="2">
        <f>IFERROR(VLOOKUP($A6,Ene!$A$2:$F$999,2,0),0)</f>
        <v>4500</v>
      </c>
      <c r="C6" s="2">
        <f>IFERROR(VLOOKUP($A6,Feb!$A$2:$F$999,2,0),0)</f>
        <v>4500</v>
      </c>
      <c r="D6" s="2">
        <f>IFERROR(VLOOKUP($A6,Mar!$A$2:$F$999,2,0),0)</f>
        <v>4500</v>
      </c>
      <c r="E6" s="2">
        <f>IFERROR(VLOOKUP($A6,Abr!$A$2:$F$999,2,0),0)</f>
        <v>4500</v>
      </c>
      <c r="F6" s="2">
        <f>IFERROR(VLOOKUP($A6,May!$A$2:$F$999,2,0),0)</f>
        <v>4500</v>
      </c>
      <c r="G6" s="2">
        <f>IFERROR(VLOOKUP($A6,Jun!$A$2:$F$999,2,0),0)</f>
        <v>4500</v>
      </c>
      <c r="H6" s="4">
        <f t="shared" si="0"/>
        <v>6</v>
      </c>
    </row>
    <row r="7" spans="1:8" x14ac:dyDescent="0.25">
      <c r="A7" s="1" t="s">
        <v>11</v>
      </c>
      <c r="B7" s="2">
        <f>IFERROR(VLOOKUP($A7,Ene!$A$2:$F$999,2,0),0)</f>
        <v>4500</v>
      </c>
      <c r="C7" s="2">
        <f>IFERROR(VLOOKUP($A7,Feb!$A$2:$F$999,2,0),0)</f>
        <v>4500</v>
      </c>
      <c r="D7" s="2">
        <f>IFERROR(VLOOKUP($A7,Mar!$A$2:$F$999,2,0),0)</f>
        <v>4500</v>
      </c>
      <c r="E7" s="2">
        <f>IFERROR(VLOOKUP($A7,Abr!$A$2:$F$999,2,0),0)</f>
        <v>4500</v>
      </c>
      <c r="F7" s="2">
        <f>IFERROR(VLOOKUP($A7,May!$A$2:$F$999,2,0),0)</f>
        <v>4500</v>
      </c>
      <c r="G7" s="2">
        <f>IFERROR(VLOOKUP($A7,Jun!$A$2:$F$999,2,0),0)</f>
        <v>4500</v>
      </c>
      <c r="H7" s="4">
        <f t="shared" si="0"/>
        <v>0</v>
      </c>
    </row>
    <row r="8" spans="1:8" x14ac:dyDescent="0.25">
      <c r="A8" s="1" t="s">
        <v>12</v>
      </c>
      <c r="B8" s="2">
        <f>IFERROR(VLOOKUP($A8,Ene!$A$2:$F$999,2,0),0)</f>
        <v>4500</v>
      </c>
      <c r="C8" s="2">
        <f>IFERROR(VLOOKUP($A8,Feb!$A$2:$F$999,2,0),0)</f>
        <v>4500</v>
      </c>
      <c r="D8" s="2">
        <f>IFERROR(VLOOKUP($A8,Mar!$A$2:$F$999,2,0),0)</f>
        <v>4500</v>
      </c>
      <c r="E8" s="2">
        <f>IFERROR(VLOOKUP($A8,Abr!$A$2:$F$999,2,0),0)</f>
        <v>4500</v>
      </c>
      <c r="F8" s="2">
        <f>IFERROR(VLOOKUP($A8,May!$A$2:$F$999,2,0),0)</f>
        <v>4500</v>
      </c>
      <c r="G8" s="2">
        <f>IFERROR(VLOOKUP($A8,Jun!$A$2:$F$999,2,0),0)</f>
        <v>4500</v>
      </c>
      <c r="H8" s="4">
        <f t="shared" si="0"/>
        <v>0</v>
      </c>
    </row>
    <row r="9" spans="1:8" x14ac:dyDescent="0.25">
      <c r="A9" s="1" t="s">
        <v>13</v>
      </c>
      <c r="B9" s="2">
        <f>IFERROR(VLOOKUP($A9,Ene!$A$2:$F$999,2,0),0)</f>
        <v>4500</v>
      </c>
      <c r="C9" s="2">
        <f>IFERROR(VLOOKUP($A9,Feb!$A$2:$F$999,2,0),0)</f>
        <v>4500</v>
      </c>
      <c r="D9" s="2">
        <f>IFERROR(VLOOKUP($A9,Mar!$A$2:$F$999,2,0),0)</f>
        <v>4500</v>
      </c>
      <c r="E9" s="2">
        <f>IFERROR(VLOOKUP($A9,Abr!$A$2:$F$999,2,0),0)</f>
        <v>4500</v>
      </c>
      <c r="F9" s="2">
        <f>IFERROR(VLOOKUP($A9,May!$A$2:$F$999,2,0),0)</f>
        <v>4500</v>
      </c>
      <c r="G9" s="2">
        <f>IFERROR(VLOOKUP($A9,Jun!$A$2:$F$999,2,0),0)</f>
        <v>4500</v>
      </c>
      <c r="H9" s="4">
        <f t="shared" si="0"/>
        <v>0</v>
      </c>
    </row>
    <row r="10" spans="1:8" x14ac:dyDescent="0.25">
      <c r="A10" s="1" t="s">
        <v>14</v>
      </c>
      <c r="B10" s="2">
        <f>IFERROR(VLOOKUP($A10,Ene!$A$2:$F$999,2,0),0)</f>
        <v>4500</v>
      </c>
      <c r="C10" s="2">
        <f>IFERROR(VLOOKUP($A10,Feb!$A$2:$F$999,2,0),0)</f>
        <v>4500</v>
      </c>
      <c r="D10" s="2">
        <f>IFERROR(VLOOKUP($A10,Mar!$A$2:$F$999,2,0),0)</f>
        <v>4500</v>
      </c>
      <c r="E10" s="2">
        <f>IFERROR(VLOOKUP($A10,Abr!$A$2:$F$999,2,0),0)</f>
        <v>4500</v>
      </c>
      <c r="F10" s="2">
        <f>IFERROR(VLOOKUP($A10,May!$A$2:$F$999,2,0),0)</f>
        <v>4500</v>
      </c>
      <c r="G10" s="2">
        <f>IFERROR(VLOOKUP($A10,Jun!$A$2:$F$999,2,0),0)</f>
        <v>4500</v>
      </c>
      <c r="H10" s="4">
        <f t="shared" si="0"/>
        <v>0</v>
      </c>
    </row>
    <row r="11" spans="1:8" x14ac:dyDescent="0.25">
      <c r="A11" s="1" t="s">
        <v>27</v>
      </c>
      <c r="B11" s="2">
        <f>IFERROR(VLOOKUP($A11,Ene!$A$2:$F$999,2,0),0)</f>
        <v>0</v>
      </c>
      <c r="C11" s="2">
        <f>IFERROR(VLOOKUP($A11,Feb!$A$2:$F$999,2,0),0)</f>
        <v>0</v>
      </c>
      <c r="D11" s="2">
        <f>IFERROR(VLOOKUP($A11,Mar!$A$2:$F$999,2,0),0)</f>
        <v>208</v>
      </c>
      <c r="E11" s="2">
        <f>IFERROR(VLOOKUP($A11,Abr!$A$2:$F$999,2,0),0)</f>
        <v>512</v>
      </c>
      <c r="F11" s="2">
        <f>IFERROR(VLOOKUP($A11,May!$A$2:$F$999,2,0),0)</f>
        <v>3321</v>
      </c>
      <c r="G11" s="2">
        <f>IFERROR(VLOOKUP($A11,Jun!$A$2:$F$999,2,0),0)</f>
        <v>6521</v>
      </c>
      <c r="H11" s="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1"/>
  <sheetViews>
    <sheetView workbookViewId="0">
      <selection activeCell="H2" sqref="H2"/>
    </sheetView>
  </sheetViews>
  <sheetFormatPr baseColWidth="10" defaultRowHeight="15" x14ac:dyDescent="0.25"/>
  <cols>
    <col min="1" max="1" width="13.28515625" customWidth="1"/>
    <col min="7" max="7" width="9.5703125" customWidth="1"/>
  </cols>
  <sheetData>
    <row r="1" spans="1:8" x14ac:dyDescent="0.25">
      <c r="A1" s="5" t="s">
        <v>0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5</v>
      </c>
    </row>
    <row r="2" spans="1:8" x14ac:dyDescent="0.25">
      <c r="A2" s="1" t="s">
        <v>6</v>
      </c>
      <c r="B2" s="2">
        <f>IFERROR(VLOOKUP($A2,Ene!$A$2:$F$999,3,0),0)</f>
        <v>435</v>
      </c>
      <c r="C2" s="2">
        <f>IFERROR(VLOOKUP($A2,Feb!$A$2:$F$999,3,0),0)</f>
        <v>432</v>
      </c>
      <c r="D2" s="2">
        <f>IFERROR(VLOOKUP($A2,Mar!$A$2:$F$999,3,0),0)</f>
        <v>123</v>
      </c>
      <c r="E2" s="2">
        <f>IFERROR(VLOOKUP($A2,Abr!$A$2:$F$999,3,0),0)</f>
        <v>9</v>
      </c>
      <c r="F2" s="2">
        <f>IFERROR(VLOOKUP($A2,May!$A$2:$F$999,3,0),0)</f>
        <v>11</v>
      </c>
      <c r="G2" s="2">
        <f>IFERROR(VLOOKUP($A2,Jun!$A$2:$F$999,3,0),0)</f>
        <v>8</v>
      </c>
      <c r="H2" s="4">
        <f>IFERROR(SEARCH("vende",$A2),0)+IFERROR(SEARCH("todo",$A2),0)</f>
        <v>0</v>
      </c>
    </row>
    <row r="3" spans="1:8" x14ac:dyDescent="0.25">
      <c r="A3" s="1" t="s">
        <v>7</v>
      </c>
      <c r="B3" s="2">
        <f>IFERROR(VLOOKUP($A3,Ene!$A$2:$F$999,3,0),0)</f>
        <v>452</v>
      </c>
      <c r="C3" s="2">
        <f>IFERROR(VLOOKUP($A3,Feb!$A$2:$F$999,3,0),0)</f>
        <v>432</v>
      </c>
      <c r="D3" s="2">
        <f>IFERROR(VLOOKUP($A3,Mar!$A$2:$F$999,3,0),0)</f>
        <v>410</v>
      </c>
      <c r="E3" s="2">
        <f>IFERROR(VLOOKUP($A3,Abr!$A$2:$F$999,3,0),0)</f>
        <v>398</v>
      </c>
      <c r="F3" s="2">
        <f>IFERROR(VLOOKUP($A3,May!$A$2:$F$999,3,0),0)</f>
        <v>356</v>
      </c>
      <c r="G3" s="2">
        <f>IFERROR(VLOOKUP($A3,Jun!$A$2:$F$999,3,0),0)</f>
        <v>325</v>
      </c>
      <c r="H3" s="4">
        <f t="shared" ref="H3:H11" si="0">IFERROR(SEARCH("vende",$A3),0)+IFERROR(SEARCH("todo",$A3),0)</f>
        <v>0</v>
      </c>
    </row>
    <row r="4" spans="1:8" x14ac:dyDescent="0.25">
      <c r="A4" s="1" t="s">
        <v>8</v>
      </c>
      <c r="B4" s="2">
        <f>IFERROR(VLOOKUP($A4,Ene!$A$2:$F$999,3,0),0)</f>
        <v>300</v>
      </c>
      <c r="C4" s="2">
        <f>IFERROR(VLOOKUP($A4,Feb!$A$2:$F$999,3,0),0)</f>
        <v>300</v>
      </c>
      <c r="D4" s="2">
        <f>IFERROR(VLOOKUP($A4,Mar!$A$2:$F$999,3,0),0)</f>
        <v>300</v>
      </c>
      <c r="E4" s="2">
        <f>IFERROR(VLOOKUP($A4,Abr!$A$2:$F$999,3,0),0)</f>
        <v>300</v>
      </c>
      <c r="F4" s="2">
        <f>IFERROR(VLOOKUP($A4,May!$A$2:$F$999,3,0),0)</f>
        <v>300</v>
      </c>
      <c r="G4" s="2">
        <f>IFERROR(VLOOKUP($A4,Jun!$A$2:$F$999,3,0),0)</f>
        <v>300</v>
      </c>
      <c r="H4" s="4">
        <f t="shared" si="0"/>
        <v>7</v>
      </c>
    </row>
    <row r="5" spans="1:8" x14ac:dyDescent="0.25">
      <c r="A5" s="1" t="s">
        <v>9</v>
      </c>
      <c r="B5" s="2">
        <f>IFERROR(VLOOKUP($A5,Ene!$A$2:$F$999,3,0),0)</f>
        <v>300</v>
      </c>
      <c r="C5" s="2">
        <f>IFERROR(VLOOKUP($A5,Feb!$A$2:$F$999,3,0),0)</f>
        <v>300</v>
      </c>
      <c r="D5" s="2">
        <f>IFERROR(VLOOKUP($A5,Mar!$A$2:$F$999,3,0),0)</f>
        <v>300</v>
      </c>
      <c r="E5" s="2">
        <f>IFERROR(VLOOKUP($A5,Abr!$A$2:$F$999,3,0),0)</f>
        <v>300</v>
      </c>
      <c r="F5" s="2">
        <f>IFERROR(VLOOKUP($A5,May!$A$2:$F$999,3,0),0)</f>
        <v>300</v>
      </c>
      <c r="G5" s="2">
        <f>IFERROR(VLOOKUP($A5,Jun!$A$2:$F$999,3,0),0)</f>
        <v>300</v>
      </c>
      <c r="H5" s="4">
        <f t="shared" si="0"/>
        <v>8</v>
      </c>
    </row>
    <row r="6" spans="1:8" x14ac:dyDescent="0.25">
      <c r="A6" s="1" t="s">
        <v>10</v>
      </c>
      <c r="B6" s="2">
        <f>IFERROR(VLOOKUP($A6,Ene!$A$2:$F$999,3,0),0)</f>
        <v>300</v>
      </c>
      <c r="C6" s="2">
        <f>IFERROR(VLOOKUP($A6,Feb!$A$2:$F$999,3,0),0)</f>
        <v>300</v>
      </c>
      <c r="D6" s="2">
        <f>IFERROR(VLOOKUP($A6,Mar!$A$2:$F$999,3,0),0)</f>
        <v>300</v>
      </c>
      <c r="E6" s="2">
        <f>IFERROR(VLOOKUP($A6,Abr!$A$2:$F$999,3,0),0)</f>
        <v>300</v>
      </c>
      <c r="F6" s="2">
        <f>IFERROR(VLOOKUP($A6,May!$A$2:$F$999,3,0),0)</f>
        <v>300</v>
      </c>
      <c r="G6" s="2">
        <f>IFERROR(VLOOKUP($A6,Jun!$A$2:$F$999,3,0),0)</f>
        <v>300</v>
      </c>
      <c r="H6" s="4">
        <f t="shared" si="0"/>
        <v>6</v>
      </c>
    </row>
    <row r="7" spans="1:8" x14ac:dyDescent="0.25">
      <c r="A7" s="1" t="s">
        <v>11</v>
      </c>
      <c r="B7" s="2">
        <f>IFERROR(VLOOKUP($A7,Ene!$A$2:$F$999,3,0),0)</f>
        <v>300</v>
      </c>
      <c r="C7" s="2">
        <f>IFERROR(VLOOKUP($A7,Feb!$A$2:$F$999,3,0),0)</f>
        <v>300</v>
      </c>
      <c r="D7" s="2">
        <f>IFERROR(VLOOKUP($A7,Mar!$A$2:$F$999,3,0),0)</f>
        <v>300</v>
      </c>
      <c r="E7" s="2">
        <f>IFERROR(VLOOKUP($A7,Abr!$A$2:$F$999,3,0),0)</f>
        <v>300</v>
      </c>
      <c r="F7" s="2">
        <f>IFERROR(VLOOKUP($A7,May!$A$2:$F$999,3,0),0)</f>
        <v>300</v>
      </c>
      <c r="G7" s="2">
        <f>IFERROR(VLOOKUP($A7,Jun!$A$2:$F$999,3,0),0)</f>
        <v>300</v>
      </c>
      <c r="H7" s="4">
        <f t="shared" si="0"/>
        <v>0</v>
      </c>
    </row>
    <row r="8" spans="1:8" x14ac:dyDescent="0.25">
      <c r="A8" s="1" t="s">
        <v>12</v>
      </c>
      <c r="B8" s="2">
        <f>IFERROR(VLOOKUP($A8,Ene!$A$2:$F$999,3,0),0)</f>
        <v>300</v>
      </c>
      <c r="C8" s="2">
        <f>IFERROR(VLOOKUP($A8,Feb!$A$2:$F$999,3,0),0)</f>
        <v>300</v>
      </c>
      <c r="D8" s="2">
        <f>IFERROR(VLOOKUP($A8,Mar!$A$2:$F$999,3,0),0)</f>
        <v>300</v>
      </c>
      <c r="E8" s="2">
        <f>IFERROR(VLOOKUP($A8,Abr!$A$2:$F$999,3,0),0)</f>
        <v>300</v>
      </c>
      <c r="F8" s="2">
        <f>IFERROR(VLOOKUP($A8,May!$A$2:$F$999,3,0),0)</f>
        <v>300</v>
      </c>
      <c r="G8" s="2">
        <f>IFERROR(VLOOKUP($A8,Jun!$A$2:$F$999,3,0),0)</f>
        <v>300</v>
      </c>
      <c r="H8" s="4">
        <f t="shared" si="0"/>
        <v>0</v>
      </c>
    </row>
    <row r="9" spans="1:8" x14ac:dyDescent="0.25">
      <c r="A9" s="1" t="s">
        <v>13</v>
      </c>
      <c r="B9" s="2">
        <f>IFERROR(VLOOKUP($A9,Ene!$A$2:$F$999,3,0),0)</f>
        <v>300</v>
      </c>
      <c r="C9" s="2">
        <f>IFERROR(VLOOKUP($A9,Feb!$A$2:$F$999,3,0),0)</f>
        <v>300</v>
      </c>
      <c r="D9" s="2">
        <f>IFERROR(VLOOKUP($A9,Mar!$A$2:$F$999,3,0),0)</f>
        <v>300</v>
      </c>
      <c r="E9" s="2">
        <f>IFERROR(VLOOKUP($A9,Abr!$A$2:$F$999,3,0),0)</f>
        <v>300</v>
      </c>
      <c r="F9" s="2">
        <f>IFERROR(VLOOKUP($A9,May!$A$2:$F$999,3,0),0)</f>
        <v>300</v>
      </c>
      <c r="G9" s="2">
        <f>IFERROR(VLOOKUP($A9,Jun!$A$2:$F$999,3,0),0)</f>
        <v>300</v>
      </c>
      <c r="H9" s="4">
        <f t="shared" si="0"/>
        <v>0</v>
      </c>
    </row>
    <row r="10" spans="1:8" x14ac:dyDescent="0.25">
      <c r="A10" s="1" t="s">
        <v>14</v>
      </c>
      <c r="B10" s="2">
        <f>IFERROR(VLOOKUP($A10,Ene!$A$2:$F$999,3,0),0)</f>
        <v>300</v>
      </c>
      <c r="C10" s="2">
        <f>IFERROR(VLOOKUP($A10,Feb!$A$2:$F$999,3,0),0)</f>
        <v>300</v>
      </c>
      <c r="D10" s="2">
        <f>IFERROR(VLOOKUP($A10,Mar!$A$2:$F$999,3,0),0)</f>
        <v>300</v>
      </c>
      <c r="E10" s="2">
        <f>IFERROR(VLOOKUP($A10,Abr!$A$2:$F$999,3,0),0)</f>
        <v>300</v>
      </c>
      <c r="F10" s="2">
        <f>IFERROR(VLOOKUP($A10,May!$A$2:$F$999,3,0),0)</f>
        <v>300</v>
      </c>
      <c r="G10" s="2">
        <f>IFERROR(VLOOKUP($A10,Jun!$A$2:$F$999,3,0),0)</f>
        <v>300</v>
      </c>
      <c r="H10" s="4">
        <f t="shared" si="0"/>
        <v>0</v>
      </c>
    </row>
    <row r="11" spans="1:8" x14ac:dyDescent="0.25">
      <c r="A11" s="1" t="s">
        <v>27</v>
      </c>
      <c r="B11" s="2">
        <f>IFERROR(VLOOKUP($A11,Ene!$A$2:$F$999,3,0),0)</f>
        <v>0</v>
      </c>
      <c r="C11" s="2">
        <f>IFERROR(VLOOKUP($A11,Feb!$A$2:$F$999,3,0),0)</f>
        <v>0</v>
      </c>
      <c r="D11" s="2">
        <f>IFERROR(VLOOKUP($A11,Mar!$A$2:$F$999,3,0),0)</f>
        <v>12</v>
      </c>
      <c r="E11" s="2">
        <f>IFERROR(VLOOKUP($A11,Abr!$A$2:$F$999,3,0),0)</f>
        <v>33</v>
      </c>
      <c r="F11" s="2">
        <f>IFERROR(VLOOKUP($A11,May!$A$2:$F$999,3,0),0)</f>
        <v>432</v>
      </c>
      <c r="G11" s="2">
        <f>IFERROR(VLOOKUP($A11,Jun!$A$2:$F$999,3,0),0)</f>
        <v>543</v>
      </c>
      <c r="H11" s="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11"/>
  <sheetViews>
    <sheetView workbookViewId="0">
      <selection activeCell="H2" sqref="H2"/>
    </sheetView>
  </sheetViews>
  <sheetFormatPr baseColWidth="10" defaultRowHeight="15" x14ac:dyDescent="0.25"/>
  <cols>
    <col min="1" max="1" width="13.28515625" customWidth="1"/>
    <col min="7" max="7" width="9.5703125" customWidth="1"/>
  </cols>
  <sheetData>
    <row r="1" spans="1:8" x14ac:dyDescent="0.25">
      <c r="A1" s="5" t="s">
        <v>0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5</v>
      </c>
    </row>
    <row r="2" spans="1:8" x14ac:dyDescent="0.25">
      <c r="A2" s="1" t="s">
        <v>6</v>
      </c>
      <c r="B2" s="7">
        <f>IFERROR(VLOOKUP($A2,Ene!$A$2:$F$999,5,0),999)</f>
        <v>3.2</v>
      </c>
      <c r="C2" s="7">
        <f>IFERROR(VLOOKUP($A2,Feb!$A$2:$F$999,5,0),999)</f>
        <v>3.6</v>
      </c>
      <c r="D2" s="7">
        <f>IFERROR(VLOOKUP($A2,Mar!$A$2:$F$999,5,0),999)</f>
        <v>4.0999999999999996</v>
      </c>
      <c r="E2" s="7">
        <f>IFERROR(VLOOKUP($A2,Abr!$A$2:$F$999,5,0),999)</f>
        <v>3.8</v>
      </c>
      <c r="F2" s="7">
        <f>IFERROR(VLOOKUP($A2,May!$A$2:$F$999,5,0),999)</f>
        <v>3.6</v>
      </c>
      <c r="G2" s="7">
        <f>IFERROR(VLOOKUP($A2,Jun!$A$2:$F$999,5,0),999)</f>
        <v>3.3</v>
      </c>
      <c r="H2" s="4">
        <f>IFERROR(SEARCH("vende",$A2),0)+IFERROR(SEARCH("todo",$A2),0)</f>
        <v>0</v>
      </c>
    </row>
    <row r="3" spans="1:8" x14ac:dyDescent="0.25">
      <c r="A3" s="1" t="s">
        <v>7</v>
      </c>
      <c r="B3" s="7">
        <f>IFERROR(VLOOKUP($A3,Ene!$A$2:$F$999,5,0),0)</f>
        <v>2.1</v>
      </c>
      <c r="C3" s="7">
        <f>IFERROR(VLOOKUP($A3,Feb!$A$2:$F$999,5,0),0)</f>
        <v>2.2999999999999998</v>
      </c>
      <c r="D3" s="7">
        <f>IFERROR(VLOOKUP($A3,Mar!$A$2:$F$999,5,0),0)</f>
        <v>2.1</v>
      </c>
      <c r="E3" s="7">
        <f>IFERROR(VLOOKUP($A3,Abr!$A$2:$F$999,5,0),0)</f>
        <v>1.9</v>
      </c>
      <c r="F3" s="7">
        <f>IFERROR(VLOOKUP($A3,May!$A$2:$F$999,5,0),0)</f>
        <v>2.1</v>
      </c>
      <c r="G3" s="7">
        <f>IFERROR(VLOOKUP($A3,Jun!$A$2:$F$999,5,0),0)</f>
        <v>2</v>
      </c>
      <c r="H3" s="4">
        <f t="shared" ref="H3:H11" si="0">IFERROR(SEARCH("vende",$A3),0)+IFERROR(SEARCH("todo",$A3),0)</f>
        <v>0</v>
      </c>
    </row>
    <row r="4" spans="1:8" x14ac:dyDescent="0.25">
      <c r="A4" s="1" t="s">
        <v>8</v>
      </c>
      <c r="B4" s="7">
        <f>IFERROR(VLOOKUP($A4,Ene!$A$2:$F$999,5,0),0)</f>
        <v>3.1</v>
      </c>
      <c r="C4" s="7">
        <f>IFERROR(VLOOKUP($A4,Feb!$A$2:$F$999,5,0),0)</f>
        <v>3.1</v>
      </c>
      <c r="D4" s="7">
        <f>IFERROR(VLOOKUP($A4,Mar!$A$2:$F$999,5,0),0)</f>
        <v>3.1</v>
      </c>
      <c r="E4" s="7">
        <f>IFERROR(VLOOKUP($A4,Abr!$A$2:$F$999,5,0),0)</f>
        <v>3.1</v>
      </c>
      <c r="F4" s="7">
        <f>IFERROR(VLOOKUP($A4,May!$A$2:$F$999,5,0),0)</f>
        <v>3.1</v>
      </c>
      <c r="G4" s="7">
        <f>IFERROR(VLOOKUP($A4,Jun!$A$2:$F$999,5,0),0)</f>
        <v>3.1</v>
      </c>
      <c r="H4" s="4">
        <f t="shared" si="0"/>
        <v>7</v>
      </c>
    </row>
    <row r="5" spans="1:8" x14ac:dyDescent="0.25">
      <c r="A5" s="1" t="s">
        <v>9</v>
      </c>
      <c r="B5" s="7">
        <f>IFERROR(VLOOKUP($A5,Ene!$A$2:$F$999,5,0),0)</f>
        <v>4.0999999999999996</v>
      </c>
      <c r="C5" s="7">
        <f>IFERROR(VLOOKUP($A5,Feb!$A$2:$F$999,5,0),0)</f>
        <v>4.0999999999999996</v>
      </c>
      <c r="D5" s="7">
        <f>IFERROR(VLOOKUP($A5,Mar!$A$2:$F$999,5,0),0)</f>
        <v>4.0999999999999996</v>
      </c>
      <c r="E5" s="7">
        <f>IFERROR(VLOOKUP($A5,Abr!$A$2:$F$999,5,0),0)</f>
        <v>4.0999999999999996</v>
      </c>
      <c r="F5" s="7">
        <f>IFERROR(VLOOKUP($A5,May!$A$2:$F$999,5,0),0)</f>
        <v>4.0999999999999996</v>
      </c>
      <c r="G5" s="7">
        <f>IFERROR(VLOOKUP($A5,Jun!$A$2:$F$999,5,0),0)</f>
        <v>4.0999999999999996</v>
      </c>
      <c r="H5" s="4">
        <f t="shared" si="0"/>
        <v>8</v>
      </c>
    </row>
    <row r="6" spans="1:8" x14ac:dyDescent="0.25">
      <c r="A6" s="1" t="s">
        <v>10</v>
      </c>
      <c r="B6" s="7">
        <f>IFERROR(VLOOKUP($A6,Ene!$A$2:$F$999,5,0),0)</f>
        <v>5.0999999999999996</v>
      </c>
      <c r="C6" s="7">
        <f>IFERROR(VLOOKUP($A6,Feb!$A$2:$F$999,5,0),0)</f>
        <v>5.0999999999999996</v>
      </c>
      <c r="D6" s="7">
        <f>IFERROR(VLOOKUP($A6,Mar!$A$2:$F$999,5,0),0)</f>
        <v>5.0999999999999996</v>
      </c>
      <c r="E6" s="7">
        <f>IFERROR(VLOOKUP($A6,Abr!$A$2:$F$999,5,0),0)</f>
        <v>5.0999999999999996</v>
      </c>
      <c r="F6" s="7">
        <f>IFERROR(VLOOKUP($A6,May!$A$2:$F$999,5,0),0)</f>
        <v>5.0999999999999996</v>
      </c>
      <c r="G6" s="7">
        <f>IFERROR(VLOOKUP($A6,Jun!$A$2:$F$999,5,0),0)</f>
        <v>5.0999999999999996</v>
      </c>
      <c r="H6" s="4">
        <f t="shared" si="0"/>
        <v>6</v>
      </c>
    </row>
    <row r="7" spans="1:8" x14ac:dyDescent="0.25">
      <c r="A7" s="1" t="s">
        <v>11</v>
      </c>
      <c r="B7" s="7">
        <f>IFERROR(VLOOKUP($A7,Ene!$A$2:$F$999,5,0),0)</f>
        <v>6.1</v>
      </c>
      <c r="C7" s="7">
        <f>IFERROR(VLOOKUP($A7,Feb!$A$2:$F$999,5,0),0)</f>
        <v>6.1</v>
      </c>
      <c r="D7" s="7">
        <f>IFERROR(VLOOKUP($A7,Mar!$A$2:$F$999,5,0),0)</f>
        <v>6.1</v>
      </c>
      <c r="E7" s="7">
        <f>IFERROR(VLOOKUP($A7,Abr!$A$2:$F$999,5,0),0)</f>
        <v>6.1</v>
      </c>
      <c r="F7" s="7">
        <f>IFERROR(VLOOKUP($A7,May!$A$2:$F$999,5,0),0)</f>
        <v>6.1</v>
      </c>
      <c r="G7" s="7">
        <f>IFERROR(VLOOKUP($A7,Jun!$A$2:$F$999,5,0),0)</f>
        <v>6.1</v>
      </c>
      <c r="H7" s="4">
        <f t="shared" si="0"/>
        <v>0</v>
      </c>
    </row>
    <row r="8" spans="1:8" x14ac:dyDescent="0.25">
      <c r="A8" s="1" t="s">
        <v>12</v>
      </c>
      <c r="B8" s="7">
        <f>IFERROR(VLOOKUP($A8,Ene!$A$2:$F$999,5,0),0)</f>
        <v>7.1</v>
      </c>
      <c r="C8" s="7">
        <f>IFERROR(VLOOKUP($A8,Feb!$A$2:$F$999,5,0),0)</f>
        <v>7.1</v>
      </c>
      <c r="D8" s="7">
        <f>IFERROR(VLOOKUP($A8,Mar!$A$2:$F$999,5,0),0)</f>
        <v>7.1</v>
      </c>
      <c r="E8" s="7">
        <f>IFERROR(VLOOKUP($A8,Abr!$A$2:$F$999,5,0),0)</f>
        <v>7.1</v>
      </c>
      <c r="F8" s="7">
        <f>IFERROR(VLOOKUP($A8,May!$A$2:$F$999,5,0),0)</f>
        <v>7.1</v>
      </c>
      <c r="G8" s="7">
        <f>IFERROR(VLOOKUP($A8,Jun!$A$2:$F$999,5,0),0)</f>
        <v>7.1</v>
      </c>
      <c r="H8" s="4">
        <f t="shared" si="0"/>
        <v>0</v>
      </c>
    </row>
    <row r="9" spans="1:8" x14ac:dyDescent="0.25">
      <c r="A9" s="1" t="s">
        <v>13</v>
      </c>
      <c r="B9" s="7">
        <f>IFERROR(VLOOKUP($A9,Ene!$A$2:$F$999,5,0),0)</f>
        <v>8.1</v>
      </c>
      <c r="C9" s="7">
        <f>IFERROR(VLOOKUP($A9,Feb!$A$2:$F$999,5,0),0)</f>
        <v>8.1</v>
      </c>
      <c r="D9" s="7">
        <f>IFERROR(VLOOKUP($A9,Mar!$A$2:$F$999,5,0),0)</f>
        <v>8.1</v>
      </c>
      <c r="E9" s="7">
        <f>IFERROR(VLOOKUP($A9,Abr!$A$2:$F$999,5,0),0)</f>
        <v>8.1</v>
      </c>
      <c r="F9" s="7">
        <f>IFERROR(VLOOKUP($A9,May!$A$2:$F$999,5,0),0)</f>
        <v>8.1</v>
      </c>
      <c r="G9" s="7">
        <f>IFERROR(VLOOKUP($A9,Jun!$A$2:$F$999,5,0),0)</f>
        <v>8.1</v>
      </c>
      <c r="H9" s="4">
        <f t="shared" si="0"/>
        <v>0</v>
      </c>
    </row>
    <row r="10" spans="1:8" x14ac:dyDescent="0.25">
      <c r="A10" s="1" t="s">
        <v>14</v>
      </c>
      <c r="B10" s="7">
        <f>IFERROR(VLOOKUP($A10,Ene!$A$2:$F$999,5,0),0)</f>
        <v>9.1</v>
      </c>
      <c r="C10" s="7">
        <f>IFERROR(VLOOKUP($A10,Feb!$A$2:$F$999,5,0),0)</f>
        <v>9.1</v>
      </c>
      <c r="D10" s="7">
        <f>IFERROR(VLOOKUP($A10,Mar!$A$2:$F$999,5,0),0)</f>
        <v>9.1</v>
      </c>
      <c r="E10" s="7">
        <f>IFERROR(VLOOKUP($A10,Abr!$A$2:$F$999,5,0),0)</f>
        <v>9.1</v>
      </c>
      <c r="F10" s="7">
        <f>IFERROR(VLOOKUP($A10,May!$A$2:$F$999,5,0),0)</f>
        <v>9.1</v>
      </c>
      <c r="G10" s="7">
        <f>IFERROR(VLOOKUP($A10,Jun!$A$2:$F$999,5,0),0)</f>
        <v>9.1</v>
      </c>
      <c r="H10" s="4">
        <f t="shared" si="0"/>
        <v>0</v>
      </c>
    </row>
    <row r="11" spans="1:8" x14ac:dyDescent="0.25">
      <c r="A11" s="1" t="s">
        <v>27</v>
      </c>
      <c r="B11" s="7">
        <f>IFERROR(VLOOKUP($A11,Ene!$A$2:$F$999,5,0),99)</f>
        <v>99</v>
      </c>
      <c r="C11" s="7">
        <f>IFERROR(VLOOKUP($A11,Feb!$A$2:$F$999,5,0),0)</f>
        <v>0</v>
      </c>
      <c r="D11" s="7">
        <f>IFERROR(VLOOKUP($A11,Mar!$A$2:$F$999,5,0),0)</f>
        <v>4.3</v>
      </c>
      <c r="E11" s="7">
        <f>IFERROR(VLOOKUP($A11,Abr!$A$2:$F$999,5,0),0)</f>
        <v>4.0999999999999996</v>
      </c>
      <c r="F11" s="7">
        <f>IFERROR(VLOOKUP($A11,May!$A$2:$F$999,5,0),0)</f>
        <v>4.0999999999999996</v>
      </c>
      <c r="G11" s="7">
        <f>IFERROR(VLOOKUP($A11,Jun!$A$2:$F$999,5,0),0)</f>
        <v>4.2</v>
      </c>
      <c r="H11" s="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11"/>
  <sheetViews>
    <sheetView workbookViewId="0">
      <selection activeCell="F2" sqref="F2"/>
    </sheetView>
  </sheetViews>
  <sheetFormatPr baseColWidth="10" defaultColWidth="9.140625" defaultRowHeight="15" x14ac:dyDescent="0.25"/>
  <cols>
    <col min="1" max="1" width="17" customWidth="1"/>
    <col min="2" max="2" width="13.7109375" customWidth="1"/>
    <col min="5" max="5" width="15.140625" customWidth="1"/>
  </cols>
  <sheetData>
    <row r="1" spans="1: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2">
        <v>9800</v>
      </c>
      <c r="C2" s="2">
        <v>435</v>
      </c>
      <c r="D2" s="3">
        <f>C2/B2</f>
        <v>4.4387755102040814E-2</v>
      </c>
      <c r="E2" s="4">
        <v>3.2</v>
      </c>
      <c r="F2" s="4">
        <f>IFERROR(SEARCH("vende",A2),0)+IFERROR(SEARCH("todo",A2),0)</f>
        <v>0</v>
      </c>
    </row>
    <row r="3" spans="1:6" x14ac:dyDescent="0.25">
      <c r="A3" s="1" t="s">
        <v>7</v>
      </c>
      <c r="B3" s="2">
        <v>4878</v>
      </c>
      <c r="C3" s="2">
        <v>452</v>
      </c>
      <c r="D3" s="3">
        <f t="shared" ref="D3:D10" si="0">C3/B3</f>
        <v>9.2660926609266087E-2</v>
      </c>
      <c r="E3" s="4">
        <v>2.1</v>
      </c>
      <c r="F3" s="4">
        <f t="shared" ref="F3:F11" si="1">IFERROR(SEARCH("vende",A3),0)+IFERROR(SEARCH("todo",A3),0)</f>
        <v>0</v>
      </c>
    </row>
    <row r="4" spans="1:6" x14ac:dyDescent="0.25">
      <c r="A4" s="1" t="s">
        <v>8</v>
      </c>
      <c r="B4" s="2">
        <v>4500</v>
      </c>
      <c r="C4" s="2">
        <v>300</v>
      </c>
      <c r="D4" s="3">
        <f t="shared" si="0"/>
        <v>6.6666666666666666E-2</v>
      </c>
      <c r="E4" s="4">
        <v>3.1</v>
      </c>
      <c r="F4" s="4">
        <f t="shared" si="1"/>
        <v>7</v>
      </c>
    </row>
    <row r="5" spans="1:6" x14ac:dyDescent="0.25">
      <c r="A5" s="1" t="s">
        <v>9</v>
      </c>
      <c r="B5" s="2">
        <v>4500</v>
      </c>
      <c r="C5" s="2">
        <v>300</v>
      </c>
      <c r="D5" s="3">
        <f t="shared" si="0"/>
        <v>6.6666666666666666E-2</v>
      </c>
      <c r="E5" s="4">
        <v>4.0999999999999996</v>
      </c>
      <c r="F5" s="4">
        <f t="shared" si="1"/>
        <v>8</v>
      </c>
    </row>
    <row r="6" spans="1:6" x14ac:dyDescent="0.25">
      <c r="A6" s="1" t="s">
        <v>10</v>
      </c>
      <c r="B6" s="2">
        <v>4500</v>
      </c>
      <c r="C6" s="2">
        <v>300</v>
      </c>
      <c r="D6" s="3">
        <f t="shared" si="0"/>
        <v>6.6666666666666666E-2</v>
      </c>
      <c r="E6" s="4">
        <v>5.0999999999999996</v>
      </c>
      <c r="F6" s="4">
        <f t="shared" si="1"/>
        <v>6</v>
      </c>
    </row>
    <row r="7" spans="1:6" x14ac:dyDescent="0.25">
      <c r="A7" s="1" t="s">
        <v>11</v>
      </c>
      <c r="B7" s="2">
        <v>4500</v>
      </c>
      <c r="C7" s="2">
        <v>300</v>
      </c>
      <c r="D7" s="3">
        <f t="shared" si="0"/>
        <v>6.6666666666666666E-2</v>
      </c>
      <c r="E7" s="4">
        <v>6.1</v>
      </c>
      <c r="F7" s="4">
        <f t="shared" si="1"/>
        <v>0</v>
      </c>
    </row>
    <row r="8" spans="1:6" x14ac:dyDescent="0.25">
      <c r="A8" s="1" t="s">
        <v>12</v>
      </c>
      <c r="B8" s="2">
        <v>4500</v>
      </c>
      <c r="C8" s="2">
        <v>300</v>
      </c>
      <c r="D8" s="3">
        <f t="shared" si="0"/>
        <v>6.6666666666666666E-2</v>
      </c>
      <c r="E8" s="4">
        <v>7.1</v>
      </c>
      <c r="F8" s="4">
        <f t="shared" si="1"/>
        <v>0</v>
      </c>
    </row>
    <row r="9" spans="1:6" x14ac:dyDescent="0.25">
      <c r="A9" s="1" t="s">
        <v>13</v>
      </c>
      <c r="B9" s="2">
        <v>4500</v>
      </c>
      <c r="C9" s="2">
        <v>300</v>
      </c>
      <c r="D9" s="3">
        <f t="shared" si="0"/>
        <v>6.6666666666666666E-2</v>
      </c>
      <c r="E9" s="4">
        <v>8.1</v>
      </c>
      <c r="F9" s="4">
        <f t="shared" si="1"/>
        <v>0</v>
      </c>
    </row>
    <row r="10" spans="1:6" x14ac:dyDescent="0.25">
      <c r="A10" s="1" t="s">
        <v>14</v>
      </c>
      <c r="B10" s="2">
        <v>4500</v>
      </c>
      <c r="C10" s="2">
        <v>300</v>
      </c>
      <c r="D10" s="3">
        <f t="shared" si="0"/>
        <v>6.6666666666666666E-2</v>
      </c>
      <c r="E10" s="4">
        <v>9.1</v>
      </c>
      <c r="F10" s="4">
        <f t="shared" si="1"/>
        <v>0</v>
      </c>
    </row>
    <row r="11" spans="1:6" x14ac:dyDescent="0.25">
      <c r="A11" s="1"/>
      <c r="F11" s="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0"/>
  <sheetViews>
    <sheetView workbookViewId="0">
      <selection activeCell="E4" sqref="E4"/>
    </sheetView>
  </sheetViews>
  <sheetFormatPr baseColWidth="10" defaultColWidth="9.140625" defaultRowHeight="15" x14ac:dyDescent="0.25"/>
  <cols>
    <col min="1" max="1" width="17" customWidth="1"/>
    <col min="2" max="2" width="13.7109375" customWidth="1"/>
    <col min="5" max="5" width="15.140625" customWidth="1"/>
  </cols>
  <sheetData>
    <row r="1" spans="1: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2">
        <v>6400</v>
      </c>
      <c r="C2" s="2">
        <v>432</v>
      </c>
      <c r="D2" s="3">
        <f>C2/B2</f>
        <v>6.7500000000000004E-2</v>
      </c>
      <c r="E2" s="4">
        <v>3.6</v>
      </c>
      <c r="F2" s="4">
        <f>IFERROR(SEARCH("vende",A2),0)+IFERROR(SEARCH("todo",A2),0)</f>
        <v>0</v>
      </c>
    </row>
    <row r="3" spans="1:6" x14ac:dyDescent="0.25">
      <c r="A3" s="1" t="s">
        <v>7</v>
      </c>
      <c r="B3" s="2">
        <v>4784</v>
      </c>
      <c r="C3" s="2">
        <v>432</v>
      </c>
      <c r="D3" s="3">
        <f t="shared" ref="D3:D10" si="0">C3/B3</f>
        <v>9.0301003344481601E-2</v>
      </c>
      <c r="E3" s="4">
        <v>2.2999999999999998</v>
      </c>
      <c r="F3" s="4">
        <f t="shared" ref="F3:F10" si="1">IFERROR(SEARCH("vende",A3),0)+IFERROR(SEARCH("todo",A3),0)</f>
        <v>0</v>
      </c>
    </row>
    <row r="4" spans="1:6" x14ac:dyDescent="0.25">
      <c r="A4" s="1" t="s">
        <v>8</v>
      </c>
      <c r="B4" s="2">
        <v>4500</v>
      </c>
      <c r="C4" s="2">
        <v>300</v>
      </c>
      <c r="D4" s="3">
        <f t="shared" si="0"/>
        <v>6.6666666666666666E-2</v>
      </c>
      <c r="E4" s="4">
        <v>3.1</v>
      </c>
      <c r="F4" s="4">
        <f t="shared" si="1"/>
        <v>7</v>
      </c>
    </row>
    <row r="5" spans="1:6" x14ac:dyDescent="0.25">
      <c r="A5" s="1" t="s">
        <v>9</v>
      </c>
      <c r="B5" s="2">
        <v>4500</v>
      </c>
      <c r="C5" s="2">
        <v>300</v>
      </c>
      <c r="D5" s="3">
        <f t="shared" si="0"/>
        <v>6.6666666666666666E-2</v>
      </c>
      <c r="E5" s="4">
        <v>4.0999999999999996</v>
      </c>
      <c r="F5" s="4">
        <f t="shared" si="1"/>
        <v>8</v>
      </c>
    </row>
    <row r="6" spans="1:6" x14ac:dyDescent="0.25">
      <c r="A6" s="1" t="s">
        <v>10</v>
      </c>
      <c r="B6" s="2">
        <v>4500</v>
      </c>
      <c r="C6" s="2">
        <v>300</v>
      </c>
      <c r="D6" s="3">
        <f t="shared" si="0"/>
        <v>6.6666666666666666E-2</v>
      </c>
      <c r="E6" s="4">
        <v>5.0999999999999996</v>
      </c>
      <c r="F6" s="4">
        <f t="shared" si="1"/>
        <v>6</v>
      </c>
    </row>
    <row r="7" spans="1:6" x14ac:dyDescent="0.25">
      <c r="A7" s="1" t="s">
        <v>11</v>
      </c>
      <c r="B7" s="2">
        <v>4500</v>
      </c>
      <c r="C7" s="2">
        <v>300</v>
      </c>
      <c r="D7" s="3">
        <f t="shared" si="0"/>
        <v>6.6666666666666666E-2</v>
      </c>
      <c r="E7" s="4">
        <v>6.1</v>
      </c>
      <c r="F7" s="4">
        <f t="shared" si="1"/>
        <v>0</v>
      </c>
    </row>
    <row r="8" spans="1:6" x14ac:dyDescent="0.25">
      <c r="A8" s="1" t="s">
        <v>12</v>
      </c>
      <c r="B8" s="2">
        <v>4500</v>
      </c>
      <c r="C8" s="2">
        <v>300</v>
      </c>
      <c r="D8" s="3">
        <f t="shared" si="0"/>
        <v>6.6666666666666666E-2</v>
      </c>
      <c r="E8" s="4">
        <v>7.1</v>
      </c>
      <c r="F8" s="4">
        <f t="shared" si="1"/>
        <v>0</v>
      </c>
    </row>
    <row r="9" spans="1:6" x14ac:dyDescent="0.25">
      <c r="A9" s="1" t="s">
        <v>13</v>
      </c>
      <c r="B9" s="2">
        <v>4500</v>
      </c>
      <c r="C9" s="2">
        <v>300</v>
      </c>
      <c r="D9" s="3">
        <f t="shared" si="0"/>
        <v>6.6666666666666666E-2</v>
      </c>
      <c r="E9" s="4">
        <v>8.1</v>
      </c>
      <c r="F9" s="4">
        <f t="shared" si="1"/>
        <v>0</v>
      </c>
    </row>
    <row r="10" spans="1:6" x14ac:dyDescent="0.25">
      <c r="A10" s="1" t="s">
        <v>14</v>
      </c>
      <c r="B10" s="2">
        <v>4500</v>
      </c>
      <c r="C10" s="2">
        <v>300</v>
      </c>
      <c r="D10" s="3">
        <f t="shared" si="0"/>
        <v>6.6666666666666666E-2</v>
      </c>
      <c r="E10" s="4">
        <v>9.1</v>
      </c>
      <c r="F10" s="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1"/>
  <sheetViews>
    <sheetView workbookViewId="0">
      <selection activeCell="D11" sqref="D11"/>
    </sheetView>
  </sheetViews>
  <sheetFormatPr baseColWidth="10" defaultColWidth="9.140625" defaultRowHeight="15" x14ac:dyDescent="0.25"/>
  <cols>
    <col min="1" max="1" width="17" customWidth="1"/>
    <col min="2" max="2" width="13.7109375" customWidth="1"/>
    <col min="5" max="5" width="15.140625" customWidth="1"/>
  </cols>
  <sheetData>
    <row r="1" spans="1: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2">
        <v>2100</v>
      </c>
      <c r="C2" s="2">
        <v>123</v>
      </c>
      <c r="D2" s="3">
        <f>C2/B2</f>
        <v>5.8571428571428573E-2</v>
      </c>
      <c r="E2" s="4">
        <v>4.0999999999999996</v>
      </c>
      <c r="F2" s="4">
        <f>IFERROR(SEARCH("vende",A2),0)+IFERROR(SEARCH("todo",A2),0)</f>
        <v>0</v>
      </c>
    </row>
    <row r="3" spans="1:6" x14ac:dyDescent="0.25">
      <c r="A3" s="1" t="s">
        <v>7</v>
      </c>
      <c r="B3" s="2">
        <v>4812</v>
      </c>
      <c r="C3" s="2">
        <v>410</v>
      </c>
      <c r="D3" s="3">
        <f t="shared" ref="D3:D11" si="0">C3/B3</f>
        <v>8.5203657522859522E-2</v>
      </c>
      <c r="E3" s="4">
        <v>2.1</v>
      </c>
      <c r="F3" s="4">
        <f t="shared" ref="F3:F11" si="1">IFERROR(SEARCH("vende",A3),0)+IFERROR(SEARCH("todo",A3),0)</f>
        <v>0</v>
      </c>
    </row>
    <row r="4" spans="1:6" x14ac:dyDescent="0.25">
      <c r="A4" s="1" t="s">
        <v>8</v>
      </c>
      <c r="B4" s="2">
        <v>4500</v>
      </c>
      <c r="C4" s="2">
        <v>300</v>
      </c>
      <c r="D4" s="3">
        <f t="shared" si="0"/>
        <v>6.6666666666666666E-2</v>
      </c>
      <c r="E4" s="4">
        <v>3.1</v>
      </c>
      <c r="F4" s="4">
        <f t="shared" si="1"/>
        <v>7</v>
      </c>
    </row>
    <row r="5" spans="1:6" x14ac:dyDescent="0.25">
      <c r="A5" s="1" t="s">
        <v>9</v>
      </c>
      <c r="B5" s="2">
        <v>4500</v>
      </c>
      <c r="C5" s="2">
        <v>300</v>
      </c>
      <c r="D5" s="3">
        <f t="shared" si="0"/>
        <v>6.6666666666666666E-2</v>
      </c>
      <c r="E5" s="4">
        <v>4.0999999999999996</v>
      </c>
      <c r="F5" s="4">
        <f t="shared" si="1"/>
        <v>8</v>
      </c>
    </row>
    <row r="6" spans="1:6" x14ac:dyDescent="0.25">
      <c r="A6" s="1" t="s">
        <v>10</v>
      </c>
      <c r="B6" s="2">
        <v>4500</v>
      </c>
      <c r="C6" s="2">
        <v>300</v>
      </c>
      <c r="D6" s="3">
        <f t="shared" si="0"/>
        <v>6.6666666666666666E-2</v>
      </c>
      <c r="E6" s="4">
        <v>5.0999999999999996</v>
      </c>
      <c r="F6" s="4">
        <f t="shared" si="1"/>
        <v>6</v>
      </c>
    </row>
    <row r="7" spans="1:6" x14ac:dyDescent="0.25">
      <c r="A7" s="1" t="s">
        <v>11</v>
      </c>
      <c r="B7" s="2">
        <v>4500</v>
      </c>
      <c r="C7" s="2">
        <v>300</v>
      </c>
      <c r="D7" s="3">
        <f t="shared" si="0"/>
        <v>6.6666666666666666E-2</v>
      </c>
      <c r="E7" s="4">
        <v>6.1</v>
      </c>
      <c r="F7" s="4">
        <f t="shared" si="1"/>
        <v>0</v>
      </c>
    </row>
    <row r="8" spans="1:6" x14ac:dyDescent="0.25">
      <c r="A8" s="1" t="s">
        <v>12</v>
      </c>
      <c r="B8" s="2">
        <v>4500</v>
      </c>
      <c r="C8" s="2">
        <v>300</v>
      </c>
      <c r="D8" s="3">
        <f t="shared" si="0"/>
        <v>6.6666666666666666E-2</v>
      </c>
      <c r="E8" s="4">
        <v>7.1</v>
      </c>
      <c r="F8" s="4">
        <f t="shared" si="1"/>
        <v>0</v>
      </c>
    </row>
    <row r="9" spans="1:6" x14ac:dyDescent="0.25">
      <c r="A9" s="1" t="s">
        <v>13</v>
      </c>
      <c r="B9" s="2">
        <v>4500</v>
      </c>
      <c r="C9" s="2">
        <v>300</v>
      </c>
      <c r="D9" s="3">
        <f t="shared" si="0"/>
        <v>6.6666666666666666E-2</v>
      </c>
      <c r="E9" s="4">
        <v>8.1</v>
      </c>
      <c r="F9" s="4">
        <f t="shared" si="1"/>
        <v>0</v>
      </c>
    </row>
    <row r="10" spans="1:6" x14ac:dyDescent="0.25">
      <c r="A10" s="1" t="s">
        <v>14</v>
      </c>
      <c r="B10" s="2">
        <v>4500</v>
      </c>
      <c r="C10" s="2">
        <v>300</v>
      </c>
      <c r="D10" s="3">
        <f t="shared" si="0"/>
        <v>6.6666666666666666E-2</v>
      </c>
      <c r="E10" s="4">
        <v>9.1</v>
      </c>
      <c r="F10" s="4">
        <f t="shared" si="1"/>
        <v>0</v>
      </c>
    </row>
    <row r="11" spans="1:6" x14ac:dyDescent="0.25">
      <c r="A11" s="1" t="s">
        <v>27</v>
      </c>
      <c r="B11" s="2">
        <v>208</v>
      </c>
      <c r="C11" s="2">
        <v>12</v>
      </c>
      <c r="D11" s="3">
        <f t="shared" si="0"/>
        <v>5.7692307692307696E-2</v>
      </c>
      <c r="E11" s="4">
        <v>4.3</v>
      </c>
      <c r="F11" s="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1"/>
  <sheetViews>
    <sheetView workbookViewId="0">
      <selection activeCell="A11" sqref="A11"/>
    </sheetView>
  </sheetViews>
  <sheetFormatPr baseColWidth="10" defaultColWidth="9.140625" defaultRowHeight="15" x14ac:dyDescent="0.25"/>
  <cols>
    <col min="1" max="1" width="17" customWidth="1"/>
    <col min="2" max="2" width="13.7109375" customWidth="1"/>
    <col min="5" max="5" width="15.140625" customWidth="1"/>
  </cols>
  <sheetData>
    <row r="1" spans="1: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2">
        <v>140</v>
      </c>
      <c r="C2" s="2">
        <v>9</v>
      </c>
      <c r="D2" s="3">
        <f>C2/B2</f>
        <v>6.4285714285714279E-2</v>
      </c>
      <c r="E2" s="4">
        <v>3.8</v>
      </c>
      <c r="F2" s="4">
        <f>IFERROR(SEARCH("vende",A2),0)+IFERROR(SEARCH("todo",A2),0)</f>
        <v>0</v>
      </c>
    </row>
    <row r="3" spans="1:6" x14ac:dyDescent="0.25">
      <c r="A3" s="1" t="s">
        <v>7</v>
      </c>
      <c r="B3" s="2">
        <v>4809</v>
      </c>
      <c r="C3" s="2">
        <v>398</v>
      </c>
      <c r="D3" s="3">
        <f t="shared" ref="D3:D11" si="0">C3/B3</f>
        <v>8.276148887502599E-2</v>
      </c>
      <c r="E3" s="4">
        <v>1.9</v>
      </c>
      <c r="F3" s="4">
        <f t="shared" ref="F3:F11" si="1">IFERROR(SEARCH("vende",A3),0)+IFERROR(SEARCH("todo",A3),0)</f>
        <v>0</v>
      </c>
    </row>
    <row r="4" spans="1:6" x14ac:dyDescent="0.25">
      <c r="A4" s="1" t="s">
        <v>8</v>
      </c>
      <c r="B4" s="2">
        <v>4500</v>
      </c>
      <c r="C4" s="2">
        <v>300</v>
      </c>
      <c r="D4" s="3">
        <f t="shared" si="0"/>
        <v>6.6666666666666666E-2</v>
      </c>
      <c r="E4" s="4">
        <v>3.1</v>
      </c>
      <c r="F4" s="4">
        <f t="shared" si="1"/>
        <v>7</v>
      </c>
    </row>
    <row r="5" spans="1:6" x14ac:dyDescent="0.25">
      <c r="A5" s="1" t="s">
        <v>9</v>
      </c>
      <c r="B5" s="2">
        <v>4500</v>
      </c>
      <c r="C5" s="2">
        <v>300</v>
      </c>
      <c r="D5" s="3">
        <f t="shared" si="0"/>
        <v>6.6666666666666666E-2</v>
      </c>
      <c r="E5" s="4">
        <v>4.0999999999999996</v>
      </c>
      <c r="F5" s="4">
        <f t="shared" si="1"/>
        <v>8</v>
      </c>
    </row>
    <row r="6" spans="1:6" x14ac:dyDescent="0.25">
      <c r="A6" s="1" t="s">
        <v>10</v>
      </c>
      <c r="B6" s="2">
        <v>4500</v>
      </c>
      <c r="C6" s="2">
        <v>300</v>
      </c>
      <c r="D6" s="3">
        <f t="shared" si="0"/>
        <v>6.6666666666666666E-2</v>
      </c>
      <c r="E6" s="4">
        <v>5.0999999999999996</v>
      </c>
      <c r="F6" s="4">
        <f t="shared" si="1"/>
        <v>6</v>
      </c>
    </row>
    <row r="7" spans="1:6" x14ac:dyDescent="0.25">
      <c r="A7" s="1" t="s">
        <v>11</v>
      </c>
      <c r="B7" s="2">
        <v>4500</v>
      </c>
      <c r="C7" s="2">
        <v>300</v>
      </c>
      <c r="D7" s="3">
        <f t="shared" si="0"/>
        <v>6.6666666666666666E-2</v>
      </c>
      <c r="E7" s="4">
        <v>6.1</v>
      </c>
      <c r="F7" s="4">
        <f t="shared" si="1"/>
        <v>0</v>
      </c>
    </row>
    <row r="8" spans="1:6" x14ac:dyDescent="0.25">
      <c r="A8" s="1" t="s">
        <v>12</v>
      </c>
      <c r="B8" s="2">
        <v>4500</v>
      </c>
      <c r="C8" s="2">
        <v>300</v>
      </c>
      <c r="D8" s="3">
        <f t="shared" si="0"/>
        <v>6.6666666666666666E-2</v>
      </c>
      <c r="E8" s="4">
        <v>7.1</v>
      </c>
      <c r="F8" s="4">
        <f t="shared" si="1"/>
        <v>0</v>
      </c>
    </row>
    <row r="9" spans="1:6" x14ac:dyDescent="0.25">
      <c r="A9" s="1" t="s">
        <v>13</v>
      </c>
      <c r="B9" s="2">
        <v>4500</v>
      </c>
      <c r="C9" s="2">
        <v>300</v>
      </c>
      <c r="D9" s="3">
        <f t="shared" si="0"/>
        <v>6.6666666666666666E-2</v>
      </c>
      <c r="E9" s="4">
        <v>8.1</v>
      </c>
      <c r="F9" s="4">
        <f t="shared" si="1"/>
        <v>0</v>
      </c>
    </row>
    <row r="10" spans="1:6" x14ac:dyDescent="0.25">
      <c r="A10" s="1" t="s">
        <v>14</v>
      </c>
      <c r="B10" s="2">
        <v>4500</v>
      </c>
      <c r="C10" s="2">
        <v>300</v>
      </c>
      <c r="D10" s="3">
        <f t="shared" si="0"/>
        <v>6.6666666666666666E-2</v>
      </c>
      <c r="E10" s="4">
        <v>9.1</v>
      </c>
      <c r="F10" s="4">
        <f t="shared" si="1"/>
        <v>0</v>
      </c>
    </row>
    <row r="11" spans="1:6" x14ac:dyDescent="0.25">
      <c r="A11" s="1" t="s">
        <v>27</v>
      </c>
      <c r="B11" s="2">
        <v>512</v>
      </c>
      <c r="C11" s="2">
        <v>33</v>
      </c>
      <c r="D11" s="3">
        <f t="shared" si="0"/>
        <v>6.4453125E-2</v>
      </c>
      <c r="E11" s="4">
        <v>4.0999999999999996</v>
      </c>
      <c r="F11" s="4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Graficas</vt:lpstr>
      <vt:lpstr>ListaPalabras</vt:lpstr>
      <vt:lpstr>Impresiones</vt:lpstr>
      <vt:lpstr>Clics</vt:lpstr>
      <vt:lpstr>Posiciones</vt:lpstr>
      <vt:lpstr>Ene</vt:lpstr>
      <vt:lpstr>Feb</vt:lpstr>
      <vt:lpstr>Mar</vt:lpstr>
      <vt:lpstr>Abr</vt:lpstr>
      <vt:lpstr>May</vt:lpstr>
      <vt:lpstr>Jun</vt:lpstr>
    </vt:vector>
  </TitlesOfParts>
  <Company>Internet República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Vida Barea</dc:creator>
  <cp:lastModifiedBy>Julian</cp:lastModifiedBy>
  <dcterms:created xsi:type="dcterms:W3CDTF">2006-09-16T00:00:00Z</dcterms:created>
  <dcterms:modified xsi:type="dcterms:W3CDTF">2014-11-07T13:08:44Z</dcterms:modified>
</cp:coreProperties>
</file>