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filterPrivacy="1" defaultThemeVersion="164011"/>
  <bookViews>
    <workbookView xWindow="0" yWindow="0" windowWidth="22260" windowHeight="12645"/>
  </bookViews>
  <sheets>
    <sheet name="Resumen" sheetId="4" r:id="rId1"/>
    <sheet name="Posicion" sheetId="3" r:id="rId2"/>
    <sheet name="Visitas" sheetId="2" r:id="rId3"/>
    <sheet name="Metaetiquetas" sheetId="1" r:id="rId4"/>
  </sheets>
  <definedNames>
    <definedName name="_xlnm._FilterDatabase" localSheetId="0" hidden="1">Resumen!$A$1:$F$1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4" l="1"/>
  <c r="B6" i="4"/>
  <c r="F6" i="4" s="1"/>
  <c r="C6" i="4"/>
  <c r="E6" i="4" s="1"/>
  <c r="D6" i="4"/>
  <c r="B2" i="4"/>
  <c r="F2" i="4" s="1"/>
  <c r="B3" i="4" l="1"/>
  <c r="F3" i="4" s="1"/>
  <c r="B5" i="4"/>
  <c r="F5" i="4" s="1"/>
  <c r="B4" i="4"/>
  <c r="F4" i="4" s="1"/>
  <c r="B7" i="4"/>
  <c r="F7" i="4" s="1"/>
  <c r="B8" i="4"/>
  <c r="F8" i="4" s="1"/>
  <c r="B9" i="4"/>
  <c r="F9" i="4" s="1"/>
  <c r="D3" i="4"/>
  <c r="D5" i="4"/>
  <c r="D4" i="4"/>
  <c r="D7" i="4"/>
  <c r="D8" i="4"/>
  <c r="D9" i="4"/>
  <c r="D2" i="4"/>
  <c r="C3" i="4"/>
  <c r="E3" i="4" s="1"/>
  <c r="C5" i="4"/>
  <c r="E5" i="4" s="1"/>
  <c r="C4" i="4"/>
  <c r="E4" i="4" s="1"/>
  <c r="C7" i="4"/>
  <c r="E7" i="4" s="1"/>
  <c r="C8" i="4"/>
  <c r="E8" i="4" s="1"/>
  <c r="C9" i="4"/>
  <c r="E9" i="4" s="1"/>
  <c r="C2" i="4"/>
  <c r="B16" i="4" l="1"/>
  <c r="B17" i="4"/>
  <c r="E2" i="4"/>
</calcChain>
</file>

<file path=xl/sharedStrings.xml><?xml version="1.0" encoding="utf-8"?>
<sst xmlns="http://schemas.openxmlformats.org/spreadsheetml/2006/main" count="51" uniqueCount="28">
  <si>
    <t>url</t>
  </si>
  <si>
    <t>posición</t>
  </si>
  <si>
    <t>sesiones</t>
  </si>
  <si>
    <t>h1</t>
  </si>
  <si>
    <t>producto-1821.php</t>
  </si>
  <si>
    <t>producto-2872.php</t>
  </si>
  <si>
    <t>producto-511.php</t>
  </si>
  <si>
    <t>producto-121.php</t>
  </si>
  <si>
    <t>producto-133.php</t>
  </si>
  <si>
    <t>producto-135.php</t>
  </si>
  <si>
    <t>producto-4133.php</t>
  </si>
  <si>
    <t>Pan de Molde</t>
  </si>
  <si>
    <t>Tarta de fresa</t>
  </si>
  <si>
    <t>Roscos de Anís</t>
  </si>
  <si>
    <t>Pestiños</t>
  </si>
  <si>
    <t>Alfajores</t>
  </si>
  <si>
    <t>Tarta de zanahoria</t>
  </si>
  <si>
    <t>Bombones de soja</t>
  </si>
  <si>
    <t>visitas</t>
  </si>
  <si>
    <t>Posición por Top</t>
  </si>
  <si>
    <t>¿Producto tarta?</t>
  </si>
  <si>
    <t>Cantidad</t>
  </si>
  <si>
    <t>Dato</t>
  </si>
  <si>
    <t>urls en el Top 10</t>
  </si>
  <si>
    <t>urls de tartas en el top 3</t>
  </si>
  <si>
    <t>producto-81712.php</t>
  </si>
  <si>
    <t>Tarta de arándanos</t>
  </si>
  <si>
    <t>uls que no posicionan bien pero tienen visitas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</si>
</sst>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1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I17" sqref="I17"/>
    </sheetView>
  </sheetViews>
  <sheetFormatPr baseColWidth="10" defaultRowHeight="15" x14ac:dyDescent="0.25"/>
  <cols>
    <col min="1" max="1" width="36.140625" style="1" customWidth="1"/>
    <col min="2" max="2" width="20.5703125" style="1" customWidth="1"/>
    <col min="3" max="4" width="11.42578125" style="1"/>
    <col min="5" max="5" width="25" customWidth="1"/>
    <col min="6" max="6" width="21.7109375" style="1" customWidth="1"/>
  </cols>
  <sheetData>
    <row r="1" spans="1:6" s="2" customFormat="1" x14ac:dyDescent="0.25">
      <c r="A1" s="2" t="s">
        <v>0</v>
      </c>
      <c r="B1" s="2" t="s">
        <v>3</v>
      </c>
      <c r="C1" s="2" t="s">
        <v>1</v>
      </c>
      <c r="D1" s="2" t="s">
        <v>18</v>
      </c>
      <c r="E1" s="2" t="s">
        <v>19</v>
      </c>
      <c r="F1" s="2" t="s">
        <v>20</v>
      </c>
    </row>
    <row r="2" spans="1:6" x14ac:dyDescent="0.25">
      <c r="A2" s="3" t="s">
        <v>4</v>
      </c>
      <c r="B2" s="1" t="str">
        <f>IFERROR(VLOOKUP($A2,Metaetiquetas!$A$2:$B$99,2,0),"no definido")</f>
        <v>Pan de Molde</v>
      </c>
      <c r="C2" s="1">
        <f>IFERROR(VLOOKUP($A2,Posicion!$A$2:$B$99,2,0),99)</f>
        <v>1.4</v>
      </c>
      <c r="D2" s="1">
        <f>IFERROR(VLOOKUP($A2,Visitas!$A$2:$B$99,2,0),0)</f>
        <v>2134</v>
      </c>
      <c r="E2" t="str">
        <f>IF(C2&lt;4,"Top 3",IF(C2&lt;11,"Top 4 a 10","No posiciona bien"))</f>
        <v>Top 3</v>
      </c>
      <c r="F2" s="1" t="str">
        <f>IF(IFERROR(SEARCH("tarta ",B2),0)=0,"no","sí")</f>
        <v>no</v>
      </c>
    </row>
    <row r="3" spans="1:6" x14ac:dyDescent="0.25">
      <c r="A3" s="3" t="s">
        <v>5</v>
      </c>
      <c r="B3" s="1" t="str">
        <f>IFERROR(VLOOKUP($A3,Metaetiquetas!$A$2:$B$99,2,0),"-")</f>
        <v>Tarta de fresa</v>
      </c>
      <c r="C3" s="1">
        <f>IFERROR(VLOOKUP($A3,Posicion!$A$2:$B$99,2,0),99)</f>
        <v>3.2</v>
      </c>
      <c r="D3" s="1">
        <f>IFERROR(VLOOKUP($A3,Visitas!$A$2:$B$99,2,0),0)</f>
        <v>76</v>
      </c>
      <c r="E3" t="str">
        <f>IF(C3&lt;4,"Top 3",IF(C3&lt;11,"Top 4 a 10","No posiciona bien"))</f>
        <v>Top 3</v>
      </c>
      <c r="F3" s="1" t="str">
        <f>IF(IFERROR(SEARCH("tarta ",B3),0)=0,"no","sí")</f>
        <v>sí</v>
      </c>
    </row>
    <row r="4" spans="1:6" x14ac:dyDescent="0.25">
      <c r="A4" s="3" t="s">
        <v>7</v>
      </c>
      <c r="B4" s="1" t="str">
        <f>IFERROR(VLOOKUP($A4,Metaetiquetas!$A$2:$B$99,2,0),"-")</f>
        <v>Pestiños</v>
      </c>
      <c r="C4" s="1">
        <f>IFERROR(VLOOKUP($A4,Posicion!$A$2:$B$99,2,0),99)</f>
        <v>5.5</v>
      </c>
      <c r="D4" s="1">
        <f>IFERROR(VLOOKUP($A4,Visitas!$A$2:$B$99,2,0),0)</f>
        <v>42</v>
      </c>
      <c r="E4" t="str">
        <f>IF(C4&lt;4,"Top 3",IF(C4&lt;11,"Top 4 a 10","No posiciona bien"))</f>
        <v>Top 4 a 10</v>
      </c>
      <c r="F4" s="1" t="str">
        <f>IF(IFERROR(SEARCH("tarta ",B4),0)=0,"no","sí")</f>
        <v>no</v>
      </c>
    </row>
    <row r="5" spans="1:6" x14ac:dyDescent="0.25">
      <c r="A5" s="3" t="s">
        <v>6</v>
      </c>
      <c r="B5" s="1" t="str">
        <f>IFERROR(VLOOKUP($A5,Metaetiquetas!$A$2:$B$99,2,0),"-")</f>
        <v>Roscos de Anís</v>
      </c>
      <c r="C5" s="1">
        <f>IFERROR(VLOOKUP($A5,Posicion!$A$2:$B$99,2,0),99)</f>
        <v>6.7</v>
      </c>
      <c r="D5" s="1">
        <f>IFERROR(VLOOKUP($A5,Visitas!$A$2:$B$99,2,0),0)</f>
        <v>653</v>
      </c>
      <c r="E5" t="str">
        <f>IF(C5&lt;4,"Top 3",IF(C5&lt;11,"Top 4 a 10","No posiciona bien"))</f>
        <v>Top 4 a 10</v>
      </c>
      <c r="F5" s="1" t="str">
        <f>IF(IFERROR(SEARCH("tarta ",B5),0)=0,"no","sí")</f>
        <v>no</v>
      </c>
    </row>
    <row r="6" spans="1:6" x14ac:dyDescent="0.25">
      <c r="A6" t="s">
        <v>25</v>
      </c>
      <c r="B6" s="1" t="str">
        <f>IFERROR(VLOOKUP($A6,Metaetiquetas!$A$2:$B$99,2,0),"-")</f>
        <v>Tarta de arándanos</v>
      </c>
      <c r="C6" s="1">
        <f>IFERROR(VLOOKUP($A6,Posicion!$A$2:$B$99,2,0),99)</f>
        <v>9.1</v>
      </c>
      <c r="D6" s="1">
        <f>IFERROR(VLOOKUP($A6,Visitas!$A$2:$B$99,2,0),0)</f>
        <v>0</v>
      </c>
      <c r="E6" t="str">
        <f>IF(C6&lt;4,"Top 3",IF(C6&lt;11,"Top 4 a 10","No posiciona bien"))</f>
        <v>Top 4 a 10</v>
      </c>
      <c r="F6" s="1" t="str">
        <f>IF(IFERROR(SEARCH("tarta ",B6),0)=0,"no","sí")</f>
        <v>sí</v>
      </c>
    </row>
    <row r="7" spans="1:6" x14ac:dyDescent="0.25">
      <c r="A7" s="3" t="s">
        <v>8</v>
      </c>
      <c r="B7" s="1" t="str">
        <f>IFERROR(VLOOKUP($A7,Metaetiquetas!$A$2:$B$99,2,0),"-")</f>
        <v>Tarta de zanahoria</v>
      </c>
      <c r="C7" s="1">
        <f>IFERROR(VLOOKUP($A7,Posicion!$A$2:$B$99,2,0),99)</f>
        <v>99</v>
      </c>
      <c r="D7" s="1">
        <f>IFERROR(VLOOKUP($A7,Visitas!$A$2:$B$99,2,0),0)</f>
        <v>871</v>
      </c>
      <c r="E7" t="str">
        <f>IF(C7&lt;4,"Top 3",IF(C7&lt;11,"Top 4 a 10","No posiciona bien"))</f>
        <v>No posiciona bien</v>
      </c>
      <c r="F7" s="1" t="str">
        <f>IF(IFERROR(SEARCH("tarta ",B7),0)=0,"no","sí")</f>
        <v>sí</v>
      </c>
    </row>
    <row r="8" spans="1:6" x14ac:dyDescent="0.25">
      <c r="A8" s="3" t="s">
        <v>9</v>
      </c>
      <c r="B8" s="1" t="str">
        <f>IFERROR(VLOOKUP($A8,Metaetiquetas!$A$2:$B$99,2,0),"-")</f>
        <v>Alfajores</v>
      </c>
      <c r="C8" s="1">
        <f>IFERROR(VLOOKUP($A8,Posicion!$A$2:$B$99,2,0),99)</f>
        <v>99</v>
      </c>
      <c r="D8" s="1">
        <f>IFERROR(VLOOKUP($A8,Visitas!$A$2:$B$99,2,0),0)</f>
        <v>0</v>
      </c>
      <c r="E8" t="str">
        <f>IF(C8&lt;4,"Top 3",IF(C8&lt;11,"Top 4 a 10","No posiciona bien"))</f>
        <v>No posiciona bien</v>
      </c>
      <c r="F8" s="1" t="str">
        <f>IF(IFERROR(SEARCH("tarta ",B8),0)=0,"no","sí")</f>
        <v>no</v>
      </c>
    </row>
    <row r="9" spans="1:6" x14ac:dyDescent="0.25">
      <c r="A9" s="3" t="s">
        <v>10</v>
      </c>
      <c r="B9" s="1" t="str">
        <f>IFERROR(VLOOKUP($A9,Metaetiquetas!$A$2:$B$99,2,0),"-")</f>
        <v>Bombones de soja</v>
      </c>
      <c r="C9" s="1">
        <f>IFERROR(VLOOKUP($A9,Posicion!$A$2:$B$99,2,0),99)</f>
        <v>99</v>
      </c>
      <c r="D9" s="1">
        <f>IFERROR(VLOOKUP($A9,Visitas!$A$2:$B$99,2,0),0)</f>
        <v>0</v>
      </c>
      <c r="E9" t="str">
        <f>IF(C9&lt;4,"Top 3",IF(C9&lt;11,"Top 4 a 10","No posiciona bien"))</f>
        <v>No posiciona bien</v>
      </c>
      <c r="F9" s="1" t="str">
        <f>IF(IFERROR(SEARCH("tarta ",B9),0)=0,"no","sí")</f>
        <v>no</v>
      </c>
    </row>
    <row r="10" spans="1:6" x14ac:dyDescent="0.25">
      <c r="A10" s="3"/>
    </row>
    <row r="11" spans="1:6" x14ac:dyDescent="0.25">
      <c r="A11" s="3"/>
    </row>
    <row r="12" spans="1:6" x14ac:dyDescent="0.25">
      <c r="A12" s="3"/>
    </row>
    <row r="13" spans="1:6" x14ac:dyDescent="0.25">
      <c r="A13" s="3"/>
    </row>
    <row r="15" spans="1:6" x14ac:dyDescent="0.25">
      <c r="A15" s="2" t="s">
        <v>22</v>
      </c>
      <c r="B15" s="2" t="s">
        <v>21</v>
      </c>
    </row>
    <row r="16" spans="1:6" x14ac:dyDescent="0.25">
      <c r="A16" s="3" t="s">
        <v>23</v>
      </c>
      <c r="B16" s="1">
        <f>COUNTIF(C2:C10,"&lt;11")</f>
        <v>5</v>
      </c>
    </row>
    <row r="17" spans="1:2" x14ac:dyDescent="0.25">
      <c r="A17" s="3" t="s">
        <v>24</v>
      </c>
      <c r="B17" s="1">
        <f>COUNTIFS(F2:F10,"sí",C2:C10,"&lt;4")</f>
        <v>1</v>
      </c>
    </row>
    <row r="18" spans="1:2" x14ac:dyDescent="0.25">
      <c r="A18" s="3" t="s">
        <v>27</v>
      </c>
      <c r="B18" s="1">
        <f>COUNTIFS(C2:C10,"&gt;10",D2:D10,"&gt;0")</f>
        <v>1</v>
      </c>
    </row>
    <row r="19" spans="1:2" x14ac:dyDescent="0.25">
      <c r="A19" s="3"/>
    </row>
  </sheetData>
  <autoFilter ref="A1:F1">
    <sortState ref="A2:F9">
      <sortCondition ref="C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baseColWidth="10" defaultRowHeight="15" x14ac:dyDescent="0.25"/>
  <cols>
    <col min="1" max="1" width="23.5703125" customWidth="1"/>
    <col min="2" max="2" width="17.57031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4</v>
      </c>
      <c r="B2">
        <v>1.4</v>
      </c>
    </row>
    <row r="3" spans="1:2" x14ac:dyDescent="0.25">
      <c r="A3" t="s">
        <v>5</v>
      </c>
      <c r="B3">
        <v>3.2</v>
      </c>
    </row>
    <row r="4" spans="1:2" x14ac:dyDescent="0.25">
      <c r="A4" t="s">
        <v>6</v>
      </c>
      <c r="B4">
        <v>6.7</v>
      </c>
    </row>
    <row r="5" spans="1:2" x14ac:dyDescent="0.25">
      <c r="A5" t="s">
        <v>7</v>
      </c>
      <c r="B5">
        <v>5.5</v>
      </c>
    </row>
    <row r="6" spans="1:2" x14ac:dyDescent="0.25">
      <c r="A6" t="s">
        <v>25</v>
      </c>
      <c r="B6">
        <v>9.1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baseColWidth="10" defaultRowHeight="15" x14ac:dyDescent="0.25"/>
  <cols>
    <col min="1" max="1" width="22.85546875" customWidth="1"/>
  </cols>
  <sheetData>
    <row r="1" spans="1:2" x14ac:dyDescent="0.25">
      <c r="A1" t="s">
        <v>0</v>
      </c>
      <c r="B1" t="s">
        <v>2</v>
      </c>
    </row>
    <row r="2" spans="1:2" x14ac:dyDescent="0.25">
      <c r="A2" t="s">
        <v>4</v>
      </c>
      <c r="B2">
        <v>2134</v>
      </c>
    </row>
    <row r="3" spans="1:2" x14ac:dyDescent="0.25">
      <c r="A3" t="s">
        <v>5</v>
      </c>
      <c r="B3">
        <v>76</v>
      </c>
    </row>
    <row r="4" spans="1:2" x14ac:dyDescent="0.25">
      <c r="A4" t="s">
        <v>6</v>
      </c>
      <c r="B4">
        <v>653</v>
      </c>
    </row>
    <row r="5" spans="1:2" x14ac:dyDescent="0.25">
      <c r="A5" t="s">
        <v>7</v>
      </c>
      <c r="B5">
        <v>42</v>
      </c>
    </row>
    <row r="6" spans="1:2" x14ac:dyDescent="0.25">
      <c r="A6" t="s">
        <v>8</v>
      </c>
      <c r="B6">
        <v>871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28.140625" customWidth="1"/>
    <col min="2" max="2" width="17.5703125" customWidth="1"/>
  </cols>
  <sheetData>
    <row r="1" spans="1:2" x14ac:dyDescent="0.25">
      <c r="A1" t="s">
        <v>0</v>
      </c>
      <c r="B1" t="s">
        <v>3</v>
      </c>
    </row>
    <row r="2" spans="1:2" x14ac:dyDescent="0.25">
      <c r="A2" t="s">
        <v>4</v>
      </c>
      <c r="B2" t="s">
        <v>11</v>
      </c>
    </row>
    <row r="3" spans="1:2" x14ac:dyDescent="0.25">
      <c r="A3" t="s">
        <v>5</v>
      </c>
      <c r="B3" t="s">
        <v>12</v>
      </c>
    </row>
    <row r="4" spans="1:2" x14ac:dyDescent="0.25">
      <c r="A4" t="s">
        <v>6</v>
      </c>
      <c r="B4" t="s">
        <v>13</v>
      </c>
    </row>
    <row r="5" spans="1:2" x14ac:dyDescent="0.25">
      <c r="A5" t="s">
        <v>7</v>
      </c>
      <c r="B5" t="s">
        <v>14</v>
      </c>
    </row>
    <row r="6" spans="1:2" x14ac:dyDescent="0.25">
      <c r="A6" t="s">
        <v>9</v>
      </c>
      <c r="B6" t="s">
        <v>15</v>
      </c>
    </row>
    <row r="7" spans="1:2" x14ac:dyDescent="0.25">
      <c r="A7" t="s">
        <v>8</v>
      </c>
      <c r="B7" t="s">
        <v>16</v>
      </c>
    </row>
    <row r="8" spans="1:2" x14ac:dyDescent="0.25">
      <c r="A8" t="s">
        <v>10</v>
      </c>
      <c r="B8" t="s">
        <v>17</v>
      </c>
    </row>
    <row r="9" spans="1:2" x14ac:dyDescent="0.25">
      <c r="A9" t="s">
        <v>25</v>
      </c>
      <c r="B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Posicion</vt:lpstr>
      <vt:lpstr>Visitas</vt:lpstr>
      <vt:lpstr>Metaetiquetas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2016-05-11T11:29:18Z</dcterms:modified>
</cp:coreProperties>
</file>